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ogs\GrapherLogsTemplateFiles\"/>
    </mc:Choice>
  </mc:AlternateContent>
  <xr:revisionPtr revIDLastSave="0" documentId="13_ncr:1_{020A1DA5-43C0-42A6-A6D3-AA625441AE47}" xr6:coauthVersionLast="47" xr6:coauthVersionMax="47" xr10:uidLastSave="{00000000-0000-0000-0000-000000000000}"/>
  <bookViews>
    <workbookView xWindow="-25080" yWindow="-11640" windowWidth="20640" windowHeight="11040" xr2:uid="{00000000-000D-0000-FFFF-FFFF00000000}"/>
  </bookViews>
  <sheets>
    <sheet name="Log 1" sheetId="7" r:id="rId1"/>
    <sheet name="Log 2" sheetId="16" r:id="rId2"/>
    <sheet name="Log 3" sheetId="14" r:id="rId3"/>
    <sheet name="Log 4" sheetId="15" r:id="rId4"/>
    <sheet name="Log 5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3" l="1"/>
  <c r="O19" i="13"/>
  <c r="F44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T2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F3" i="13"/>
  <c r="F2" i="13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T3" i="15"/>
  <c r="T2" i="15"/>
  <c r="F13" i="15"/>
  <c r="F12" i="15"/>
  <c r="F11" i="15"/>
  <c r="F10" i="15"/>
  <c r="F9" i="15"/>
  <c r="F8" i="15"/>
  <c r="F7" i="15"/>
  <c r="F6" i="15"/>
  <c r="F5" i="15"/>
  <c r="F4" i="15"/>
  <c r="F3" i="15"/>
  <c r="F2" i="15"/>
  <c r="T31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T2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F2" i="16"/>
  <c r="C3" i="16"/>
  <c r="F3" i="16"/>
  <c r="C4" i="16"/>
  <c r="G4" i="16" s="1"/>
  <c r="F4" i="16"/>
  <c r="C5" i="16"/>
  <c r="G5" i="16" s="1"/>
  <c r="F5" i="16"/>
  <c r="C6" i="16"/>
  <c r="G6" i="16" s="1"/>
  <c r="F6" i="16"/>
  <c r="C7" i="16"/>
  <c r="G7" i="16" s="1"/>
  <c r="F7" i="16"/>
  <c r="C8" i="16"/>
  <c r="G8" i="16" s="1"/>
  <c r="F8" i="16"/>
  <c r="C9" i="16"/>
  <c r="G9" i="16" s="1"/>
  <c r="F9" i="16"/>
  <c r="C10" i="16"/>
  <c r="G10" i="16" s="1"/>
  <c r="F10" i="16"/>
  <c r="C11" i="16"/>
  <c r="F11" i="16"/>
  <c r="C12" i="16"/>
  <c r="G12" i="16" s="1"/>
  <c r="F12" i="16"/>
  <c r="C13" i="16"/>
  <c r="F13" i="16"/>
  <c r="C14" i="16"/>
  <c r="F14" i="16"/>
  <c r="C15" i="16"/>
  <c r="F15" i="16"/>
  <c r="C16" i="16"/>
  <c r="G16" i="16" s="1"/>
  <c r="F16" i="16"/>
  <c r="O10" i="16"/>
  <c r="O9" i="16"/>
  <c r="O8" i="16"/>
  <c r="O7" i="16"/>
  <c r="O6" i="16"/>
  <c r="O5" i="16"/>
  <c r="O4" i="16"/>
  <c r="O3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T3" i="16"/>
  <c r="T2" i="16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T58" i="7"/>
  <c r="T57" i="7"/>
  <c r="T56" i="7"/>
  <c r="T55" i="7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3" i="7"/>
  <c r="T2" i="7"/>
  <c r="T4" i="7"/>
  <c r="R2" i="7"/>
  <c r="G15" i="16"/>
  <c r="G14" i="16"/>
  <c r="P2" i="15"/>
  <c r="G13" i="16"/>
  <c r="G11" i="16"/>
  <c r="G3" i="16"/>
  <c r="G2" i="16"/>
  <c r="P11" i="15"/>
  <c r="P10" i="15"/>
  <c r="P9" i="15"/>
  <c r="P8" i="15"/>
  <c r="P7" i="15"/>
  <c r="P6" i="15"/>
  <c r="P5" i="15"/>
  <c r="P4" i="15"/>
  <c r="P3" i="15"/>
  <c r="P15" i="15"/>
  <c r="P16" i="15"/>
  <c r="P17" i="15"/>
  <c r="P18" i="15"/>
  <c r="P19" i="15"/>
  <c r="P14" i="15"/>
  <c r="P13" i="15"/>
  <c r="P12" i="15"/>
  <c r="C13" i="15"/>
  <c r="G13" i="15" s="1"/>
  <c r="C12" i="15"/>
  <c r="G12" i="15" s="1"/>
  <c r="C11" i="15"/>
  <c r="G11" i="15" s="1"/>
  <c r="C10" i="15"/>
  <c r="G10" i="15" s="1"/>
  <c r="C9" i="15"/>
  <c r="G9" i="15" s="1"/>
  <c r="C8" i="15"/>
  <c r="G8" i="15" s="1"/>
  <c r="C7" i="15"/>
  <c r="G7" i="15" s="1"/>
  <c r="C6" i="15"/>
  <c r="G6" i="15" s="1"/>
  <c r="C5" i="15"/>
  <c r="G5" i="15" s="1"/>
  <c r="C4" i="15"/>
  <c r="G4" i="15" s="1"/>
  <c r="C3" i="15"/>
  <c r="G3" i="15" s="1"/>
  <c r="G2" i="15"/>
  <c r="C3" i="7"/>
  <c r="G3" i="7" s="1"/>
  <c r="G3" i="13"/>
  <c r="C3" i="14"/>
  <c r="G3" i="14" s="1"/>
  <c r="C36" i="14"/>
  <c r="G36" i="14" s="1"/>
  <c r="C35" i="14"/>
  <c r="G35" i="14" s="1"/>
  <c r="C34" i="14"/>
  <c r="G34" i="14" s="1"/>
  <c r="C33" i="14"/>
  <c r="G33" i="14" s="1"/>
  <c r="C32" i="14"/>
  <c r="G32" i="14" s="1"/>
  <c r="C31" i="14"/>
  <c r="G31" i="14" s="1"/>
  <c r="C30" i="14"/>
  <c r="G30" i="14" s="1"/>
  <c r="C29" i="14"/>
  <c r="G29" i="14" s="1"/>
  <c r="C28" i="14"/>
  <c r="G28" i="14" s="1"/>
  <c r="C27" i="14"/>
  <c r="G27" i="14" s="1"/>
  <c r="C26" i="14"/>
  <c r="G26" i="14" s="1"/>
  <c r="C25" i="14"/>
  <c r="G25" i="14" s="1"/>
  <c r="C24" i="14"/>
  <c r="G24" i="14" s="1"/>
  <c r="C23" i="14"/>
  <c r="G23" i="14" s="1"/>
  <c r="C22" i="14"/>
  <c r="G22" i="14" s="1"/>
  <c r="C21" i="14"/>
  <c r="G21" i="14" s="1"/>
  <c r="C20" i="14"/>
  <c r="G20" i="14" s="1"/>
  <c r="C19" i="14"/>
  <c r="G19" i="14" s="1"/>
  <c r="C18" i="14"/>
  <c r="G18" i="14" s="1"/>
  <c r="O17" i="14"/>
  <c r="C17" i="14"/>
  <c r="G17" i="14" s="1"/>
  <c r="O16" i="14"/>
  <c r="C16" i="14"/>
  <c r="G16" i="14" s="1"/>
  <c r="O15" i="14"/>
  <c r="C15" i="14"/>
  <c r="G15" i="14" s="1"/>
  <c r="O14" i="14"/>
  <c r="C14" i="14"/>
  <c r="G14" i="14" s="1"/>
  <c r="O13" i="14"/>
  <c r="C13" i="14"/>
  <c r="G13" i="14" s="1"/>
  <c r="O12" i="14"/>
  <c r="C12" i="14"/>
  <c r="G12" i="14" s="1"/>
  <c r="O11" i="14"/>
  <c r="C11" i="14"/>
  <c r="G11" i="14" s="1"/>
  <c r="O10" i="14"/>
  <c r="C10" i="14"/>
  <c r="G10" i="14" s="1"/>
  <c r="O9" i="14"/>
  <c r="C9" i="14"/>
  <c r="G9" i="14" s="1"/>
  <c r="O8" i="14"/>
  <c r="C8" i="14"/>
  <c r="G8" i="14" s="1"/>
  <c r="O7" i="14"/>
  <c r="C7" i="14"/>
  <c r="G7" i="14" s="1"/>
  <c r="O6" i="14"/>
  <c r="C6" i="14"/>
  <c r="G6" i="14" s="1"/>
  <c r="O5" i="14"/>
  <c r="C5" i="14"/>
  <c r="G5" i="14" s="1"/>
  <c r="O4" i="14"/>
  <c r="C4" i="14"/>
  <c r="G4" i="14" s="1"/>
  <c r="O3" i="14"/>
  <c r="G2" i="14"/>
  <c r="C40" i="7"/>
  <c r="G40" i="7" s="1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5" i="13"/>
  <c r="G24" i="13"/>
  <c r="G23" i="13"/>
  <c r="G22" i="13"/>
  <c r="G21" i="13"/>
  <c r="G20" i="13"/>
  <c r="G19" i="13"/>
  <c r="G18" i="13"/>
  <c r="O17" i="13"/>
  <c r="G17" i="13"/>
  <c r="O16" i="13"/>
  <c r="G16" i="13"/>
  <c r="O15" i="13"/>
  <c r="G15" i="13"/>
  <c r="O14" i="13"/>
  <c r="G14" i="13"/>
  <c r="O13" i="13"/>
  <c r="G13" i="13"/>
  <c r="O12" i="13"/>
  <c r="G12" i="13"/>
  <c r="O11" i="13"/>
  <c r="G11" i="13"/>
  <c r="O10" i="13"/>
  <c r="G10" i="13"/>
  <c r="O9" i="13"/>
  <c r="G9" i="13"/>
  <c r="O8" i="13"/>
  <c r="G8" i="13"/>
  <c r="O7" i="13"/>
  <c r="G7" i="13"/>
  <c r="O6" i="13"/>
  <c r="G6" i="13"/>
  <c r="O5" i="13"/>
  <c r="G5" i="13"/>
  <c r="O4" i="13"/>
  <c r="G4" i="13"/>
  <c r="O3" i="13"/>
  <c r="G2" i="13"/>
  <c r="O17" i="7"/>
  <c r="R17" i="7" s="1"/>
  <c r="O16" i="7"/>
  <c r="R16" i="7" s="1"/>
  <c r="O15" i="7"/>
  <c r="R15" i="7" s="1"/>
  <c r="O14" i="7"/>
  <c r="R14" i="7" s="1"/>
  <c r="O13" i="7"/>
  <c r="R13" i="7" s="1"/>
  <c r="O12" i="7"/>
  <c r="R12" i="7" s="1"/>
  <c r="O11" i="7"/>
  <c r="R11" i="7" s="1"/>
  <c r="O10" i="7"/>
  <c r="R10" i="7" s="1"/>
  <c r="O9" i="7"/>
  <c r="R9" i="7" s="1"/>
  <c r="O8" i="7"/>
  <c r="R8" i="7" s="1"/>
  <c r="O7" i="7"/>
  <c r="R7" i="7" s="1"/>
  <c r="O6" i="7"/>
  <c r="R6" i="7" s="1"/>
  <c r="C39" i="7"/>
  <c r="G39" i="7" s="1"/>
  <c r="C38" i="7"/>
  <c r="G38" i="7" s="1"/>
  <c r="C37" i="7"/>
  <c r="G37" i="7" s="1"/>
  <c r="C36" i="7"/>
  <c r="G36" i="7" s="1"/>
  <c r="C35" i="7"/>
  <c r="G35" i="7" s="1"/>
  <c r="C34" i="7"/>
  <c r="G34" i="7" s="1"/>
  <c r="C33" i="7"/>
  <c r="G33" i="7" s="1"/>
  <c r="C32" i="7"/>
  <c r="G32" i="7" s="1"/>
  <c r="C31" i="7"/>
  <c r="G31" i="7" s="1"/>
  <c r="C30" i="7"/>
  <c r="G30" i="7" s="1"/>
  <c r="C29" i="7"/>
  <c r="G29" i="7" s="1"/>
  <c r="C28" i="7"/>
  <c r="G28" i="7" s="1"/>
  <c r="C27" i="7"/>
  <c r="G27" i="7" s="1"/>
  <c r="C26" i="7"/>
  <c r="G26" i="7" s="1"/>
  <c r="C25" i="7"/>
  <c r="G25" i="7" s="1"/>
  <c r="C24" i="7"/>
  <c r="G24" i="7" s="1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C7" i="7"/>
  <c r="G7" i="7" s="1"/>
  <c r="C6" i="7"/>
  <c r="G6" i="7" s="1"/>
  <c r="C5" i="7"/>
  <c r="G5" i="7" s="1"/>
  <c r="C4" i="7"/>
  <c r="G4" i="7" s="1"/>
  <c r="O5" i="7"/>
  <c r="R5" i="7" s="1"/>
  <c r="O4" i="7"/>
  <c r="R4" i="7" s="1"/>
  <c r="O3" i="7"/>
  <c r="R3" i="7" s="1"/>
  <c r="G2" i="7" l="1"/>
</calcChain>
</file>

<file path=xl/sharedStrings.xml><?xml version="1.0" encoding="utf-8"?>
<sst xmlns="http://schemas.openxmlformats.org/spreadsheetml/2006/main" count="798" uniqueCount="350">
  <si>
    <t>From</t>
  </si>
  <si>
    <t>To</t>
  </si>
  <si>
    <t>Description</t>
  </si>
  <si>
    <t>Static</t>
  </si>
  <si>
    <t xml:space="preserve"> </t>
  </si>
  <si>
    <t>--</t>
  </si>
  <si>
    <t>SM</t>
  </si>
  <si>
    <t>SP</t>
  </si>
  <si>
    <t>USCS</t>
  </si>
  <si>
    <t>Depth USCS</t>
  </si>
  <si>
    <t>PID</t>
  </si>
  <si>
    <t>Depth PID</t>
  </si>
  <si>
    <t>Disc. Depth</t>
  </si>
  <si>
    <t>Sample Time</t>
  </si>
  <si>
    <t>Depth (Grab)</t>
  </si>
  <si>
    <t>Begin Depth</t>
  </si>
  <si>
    <t>End Depth</t>
  </si>
  <si>
    <t>Blow Counts</t>
  </si>
  <si>
    <t>Sample I.D.</t>
  </si>
  <si>
    <t>Temp Screen Beg.</t>
  </si>
  <si>
    <t>Temp Screen end</t>
  </si>
  <si>
    <t>GW Grab Name</t>
  </si>
  <si>
    <t>ML</t>
  </si>
  <si>
    <t>Single entry (Non-range) Items</t>
  </si>
  <si>
    <t>GW Enc.:</t>
  </si>
  <si>
    <t>Boring Depth (ft):</t>
  </si>
  <si>
    <t>Begin Date:</t>
  </si>
  <si>
    <t>End Date:</t>
  </si>
  <si>
    <t>Drilling Method:</t>
  </si>
  <si>
    <t>Logged By:</t>
  </si>
  <si>
    <t>Checked By:</t>
  </si>
  <si>
    <t>Driller Forman:</t>
  </si>
  <si>
    <t>Driller:</t>
  </si>
  <si>
    <t>Client:</t>
  </si>
  <si>
    <t>Site:</t>
  </si>
  <si>
    <t>Location:</t>
  </si>
  <si>
    <t>Project No.:</t>
  </si>
  <si>
    <t>Well Set:</t>
  </si>
  <si>
    <t>Screen :</t>
  </si>
  <si>
    <t>Notes:</t>
  </si>
  <si>
    <t>Single Entry Values</t>
  </si>
  <si>
    <t>Sampling Collection:</t>
  </si>
  <si>
    <t>Sampling Interval:</t>
  </si>
  <si>
    <t>Northing:</t>
  </si>
  <si>
    <t>Easting:</t>
  </si>
  <si>
    <t>TOC Elevation (feet):</t>
  </si>
  <si>
    <t>Ground Elevation (feet):</t>
  </si>
  <si>
    <t>Asp</t>
  </si>
  <si>
    <t>Sonic</t>
  </si>
  <si>
    <t>Continuous</t>
  </si>
  <si>
    <t>10 feet</t>
  </si>
  <si>
    <t>Yes</t>
  </si>
  <si>
    <t>140-150</t>
  </si>
  <si>
    <t>NL</t>
  </si>
  <si>
    <t>Total depth at 155 feet.
Groundwater encountered at ~47 feet.
Well Installed</t>
  </si>
  <si>
    <t>SW</t>
  </si>
  <si>
    <t>GP</t>
  </si>
  <si>
    <t>GW</t>
  </si>
  <si>
    <t>SP-SM</t>
  </si>
  <si>
    <t>SW-GW</t>
  </si>
  <si>
    <t>NR</t>
  </si>
  <si>
    <t>Drive Interval</t>
  </si>
  <si>
    <t>Total depth at 175 feet.
Groundwater encountered at ~67 feet.
Well Installed</t>
  </si>
  <si>
    <t>CL</t>
  </si>
  <si>
    <t>MH</t>
  </si>
  <si>
    <t>GM</t>
  </si>
  <si>
    <t>Total depth at 157 feet.
Groundwater encountered at ~46 feet.
Well Installed</t>
  </si>
  <si>
    <t>137-147</t>
  </si>
  <si>
    <t>155-165</t>
  </si>
  <si>
    <t>ml</t>
  </si>
  <si>
    <t>Hollow-Stem Auger</t>
  </si>
  <si>
    <t>90-100</t>
  </si>
  <si>
    <t>Total depth at 102.5 feet.
Groundwater encountered at ~43 feet.
Well Installed</t>
  </si>
  <si>
    <t>75-75</t>
  </si>
  <si>
    <t>Total depth at 92.5 feet.
Groundwater encountered at ~62.5 feet.
Well Installed</t>
  </si>
  <si>
    <t>2.5Y 4/4, poorly graded SAND, dry, ~85% fine-grained sand, 10% medium-grained sand, subangular to subrounded, 5% non-plastic fines, coarsens with depth.</t>
  </si>
  <si>
    <t>2.5Y 4/4, well graded SAND, ~40% medium-grained sand, 20% coarse-grained sand, 20% fine-grained sand, 10% fine gravel, 10% coarse gravel, trace fines.</t>
  </si>
  <si>
    <t>Note: Grading to SILTY SAND with depth to ~29 feet.</t>
  </si>
  <si>
    <t>Note: ~3 to 6-inches of black SILT</t>
  </si>
  <si>
    <t>As above except: ~85% non-plastic fines, 15% fine-grained sand.</t>
  </si>
  <si>
    <t>2.5Y 4/4, moist to wet, ~80% fine-grained sand, 10% medium-grained sand, 10% non-plastic fines, micaceous, iron redox features, few silt laminations.</t>
  </si>
  <si>
    <t>5Y 5/4, SANDY SILT, wet, ~35% non-plastic fines, 40% fine-grained sand, 20% medium-grained sand, 5% coarse-grained sand, subround, some silt laminations.</t>
  </si>
  <si>
    <t>2.5Y 5/6, poorly graded SAND, ~45% fine-grained sand, 45% medium-grained sand, 10% rust colored fines, trace rounded coarse-grained sand.</t>
  </si>
  <si>
    <t>Gley1/3/10 GY, SILT, 90% non-plastic fines, 10% very fine-grained sand, organic matter.</t>
  </si>
  <si>
    <t>Gley1/3/10 GY, SAND, 65% fine-grained sand, 20% medium-grained sand., 10% coarse-grained sand, 1-inch silt interbed.</t>
  </si>
  <si>
    <t>Interbeds same as 96 to 99 feet.</t>
  </si>
  <si>
    <t>No recovery from 101 to 105 feet.</t>
  </si>
  <si>
    <t>Grayish green (10G 4/2), poorly graded SAND, wet, medium dense, ~95% fine- to medium-grained sand, 5% silt, no stain, no odor.</t>
  </si>
  <si>
    <t>Grayish green (10G 4/2), poorly graded SAND with SILT, wet, medium dense, ~90% fine-grained sand, 10% silt, no stain, no odor.</t>
  </si>
  <si>
    <t>Grayish green (10G 4/2), SILT, very moist, stiff, ~90% silt, 10% fine-grained sand, no stain, no odor.</t>
  </si>
  <si>
    <t>As above.</t>
  </si>
  <si>
    <t>Note: Color change to moderate yellowish brown (10YR 5/4).</t>
  </si>
  <si>
    <t>Moderate yellowish brown (10YR 5/4), SILT with SAND, very moist, very stiff, ~90% silt, 10% fine-grained sand, no stain, no odor.</t>
  </si>
  <si>
    <t>As above except: ~15% fine-grained sand.</t>
  </si>
  <si>
    <t>Moderate yellowish brown (10YR 5/4), SILTY SAND, very moist to wet, dense, ~80% fine-grained sand, 20% silt, no stain, no odor.</t>
  </si>
  <si>
    <t>Moderate yellowish brown (10YR 5/4), SILTY SAND, very moist, dense, ~85% fine-grained sand, 15% silt, no stain, no odor.</t>
  </si>
  <si>
    <t>Moderate yellowish brown (10YR 5/4), poorly graded SAND with SILT, very moist, dense, ~90% fine-grained sand, 10% silt, no stain, no odor.</t>
  </si>
  <si>
    <t>Note: Very moist to wet.</t>
  </si>
  <si>
    <t>Moderate yellowish brown (10YR 5/4), SILTY SAND, very moist to wet, dense, ~75-80% fine-grained sand, 20-25% silt, no stain, no odor.</t>
  </si>
  <si>
    <t>Note: Silt content decreasing with depth.</t>
  </si>
  <si>
    <t>Moderate yellowish brown (10YR 5/4), SANDY SILT, very moist, very stiff, ~70% silt, 30% fine-grained sand, no stain, no odor.</t>
  </si>
  <si>
    <t>Dark yellowish brown (10YR 4/2), SILT, very moist, hard, ~90% silt, 10% fine-grained sand, no stain, no odor.</t>
  </si>
  <si>
    <t>SAND/SILTY SAND, dry, loose, ~60% fine-grained sand, 10% medium-grained sand, 10% coarse-grained sand, subrounded, non-plastic fines.</t>
  </si>
  <si>
    <t>Note: 10-inch diameter temporary conductor casing set to ~95 feet bgs.</t>
  </si>
  <si>
    <t>95:Gley1/3/10 GY, SILTY SAND, wet, 75% fine-grained sand, 15% medium-grained sand, 5% coarse-grained sand, subangular, &lt;10% fines, heavy organic matter.</t>
  </si>
  <si>
    <t>2.5Y 4/4, moderately to poorly graded SAND, dry, ~70% fine-grained sand, 15% medium-grained sand, 5% non-plastic fines, trace coarse-grained sand, subangular to subrounded, 5% non-plastic fines.</t>
  </si>
  <si>
    <t>2.5Y 4/4, SILT interbed, dry, firm, ~90% fines, 10% very fine- to fine-grained sand, non-plastic,</t>
  </si>
  <si>
    <t>2.5Y 4/4, poorly graded GRAVEL, dry, subround to round gravels and cobbles.</t>
  </si>
  <si>
    <t>10YR 4/6, Dry, well graded GRAVEL and SAND, ~55% fine gravel to cobbles, 20% coarse-grained sand, 15% fine-grained sand, 10% medium-grained sand. Sand content possibly biased by crushed gravel generated by drilling.</t>
  </si>
  <si>
    <t>10YR 4/3, SILT, moist, firm, ~90% non-plastic fines, 10% very fine- to fine-grained sand, slow dilatancy, redox stain.</t>
  </si>
  <si>
    <t>Note: Increasing coarseness with depth, gradually grading to sand.10YR 4/3, well graded SAND, moist, ~45% fine-grained sand, 35% medium-grained sand, 20% fine-grained sand.</t>
  </si>
  <si>
    <t>2.5Y 4/4, SAND/GRAVEL, wet, ~10% fine-grained sand, 25% medium-grained sand, 25% coarse-grained sand, 25% subangular to subround gravel, 20% subround coarse gravel, oxidized iron.</t>
  </si>
  <si>
    <t>2.5Y 4/4, wet, SAND/GRAVEL, 35% fine-grained sand, 30% medium-grained sand, 10% coarse-grained sand, 20% coarse gravel, ~1 to 3-inch thick interbeds of silt, trace fines, interbeds same as at 40 feet.</t>
  </si>
  <si>
    <t>2.5Y 4/4, well graded SAND, wet, 30% fine-grained sand, 35% medium-grained sand, 15% coarse-grained sand, 15% fine gravel, trace fines, redox stain.</t>
  </si>
  <si>
    <t>2.5Y 5/4, SILT, wet, ~90% non-plastic fines, 10% fine-grained sand, slow dilatancy, redox laminations in fine sands.</t>
  </si>
  <si>
    <t>2.5Y 5/4, well graded SAND, wet, 30% fine-grained sand, 35% medium-grained sand, 15% coarse-grained sand, 15% fine gravel, trace fines, redox stain.</t>
  </si>
  <si>
    <t>2.5Y 5/4, SILT, moist – increasing with depth, firm to hard, ~70% non-plastic fines, 10% medium- to coarse-grained sand, 20% fine-grained sand, trace fine gravel, slow dilatancy.</t>
  </si>
  <si>
    <t>5Y 5/4, SILT, moist to wet, firm, ~80% non-plastic fines, 20% very fine- to fine-grained sand, trace white subangular fine gravel, slow dilatancy, micaceous, redox stain, many sand laminations.</t>
  </si>
  <si>
    <t>-as above 67-77 feet bgs except increasing sand laminations.</t>
  </si>
  <si>
    <t>2.5Y 5/6, well graded SAND, wet, 50% fine-grained sand, 35% medium-grained sand, 10% coarse-grained sand, 5% fine gravel, trace fines, no silt interbeds.</t>
  </si>
  <si>
    <t>10YR 3/6, SANDY SILT, wet, ~60% fine-grained sand, 40% non-plastic fines, micaceous, many laminated.10YR 3/4, SANDY SILT, wet, 75% fine sand, 10% medium sand, 15% non-plastic fines, common lenses.</t>
  </si>
  <si>
    <t xml:space="preserve"> Note: 5Y 4/3, Sand laminations,~60% fines, 40% very fine-grained sand.</t>
  </si>
  <si>
    <t>Grayish green (10G 4/1), SILT, very moist, very stiff to hard, ~95% silt, 5% fine-grained sand, no stain, no odor.</t>
  </si>
  <si>
    <t>Grayish green (10G 4/1), SILTY SAND, very moist, dense, ~75-80% fine-grained sand, 20-25% silt, no stain, no odor.</t>
  </si>
  <si>
    <t>Grayish green (10G 4/1), poorly graded SAND with SILT, very moist, dense, ~90 fine-grained sand, 10% silt, no stain, no odor.</t>
  </si>
  <si>
    <t>Moderate yellowish brown (10YR 5/4), poorly graded SAND with SILT to poorly graded SAND, wet, dense, ~90% fine-grained sand, 10% silt, no stain, no odor.</t>
  </si>
  <si>
    <t>Depth (Grab</t>
  </si>
  <si>
    <t>5Y 5/4, well graded SAND, ~40% fine-grained sand, 30% medium-grained sand, 15% coarse-grained sand, trace fine gravel, round to subround, &lt;10% fines, some silt laminations.</t>
  </si>
  <si>
    <t>USCS Base</t>
  </si>
  <si>
    <t>\b \ul Artificial Fill (Af) \n Note: Boring advanced to ~10 feet by air-knife and hand-auger.</t>
  </si>
  <si>
    <t>Note: Color change – redox Gley.\n 5Y 5/3, SILT, wet, firm, ~90% low-plasticity fines, 10% fine-grained sand, high organic matter.</t>
  </si>
  <si>
    <t>Sample Depth</t>
  </si>
  <si>
    <t>\b \ul Native Material/Quaternary Alluvium (Qal)? \b \ul \n Note: Begin Sonic Drilling at 10 feet with drive casing intervals at 10 foot lengths. 2.5Y 4/4, poorly graded SAND, dry, loose, soft, ~95% very fine to fine-grained subrounded sand, trace fines, no stain, no odor.</t>
  </si>
  <si>
    <t>???</t>
  </si>
  <si>
    <t>Brown (10YR 5/3), well graded SAND with SILT, wet, ~90% fine- to coarse-grained sand, 10% silty fines, non-plastic, no stain, no odor.</t>
  </si>
  <si>
    <t>Artificial Fill (Af)Note: Boring advanced to ~10 feet by air-knife and hand-auger.</t>
  </si>
  <si>
    <t>Native Material/Quaternary Alluvium (Qal)?Note: Begin Sonic Drilling at 10 feet with drive casing intervals at 10 foot lengths.</t>
  </si>
  <si>
    <t>Brown (10YR 5/3), SILT, dry, medium, ~90% silty fines, 10% fine-grained sand, non-plastic, no stain, no odor.</t>
  </si>
  <si>
    <t>Brown (10YR 4/3), SILT with SAND, dry, medium, ~85% silty fines, 15% fine- to medium-grained sand, non-plastic, no stain, no odor.</t>
  </si>
  <si>
    <t>Dark yellowish brown (10YR 4/4), SILT with SAND, dry, medium, ~80% silty fines, 20% fine-grained sand, trace coarse gravel.</t>
  </si>
  <si>
    <t>Dark yellowish brown (10YR 4/4), SILT with GRAVEL, dry to moist medium, ~75% silty fines, 20% coarse gravel, 5% fine- to medium-grained sand, non-plastic, no stain, no odor.</t>
  </si>
  <si>
    <t>Dark brown (10YR 3/3), SANDY SILT, slightly moist, medium, ~60% silty fines, 30% medium- to coarse-grained sand, 10% fine to coarse gravel, non-plastic, no stain, no odor.</t>
  </si>
  <si>
    <t>Dark brown (10YR 3/3), SANDY SILT, slightly moist, medium, ~65% silty fines, 30% medium- to coarse-grained sand, 5% coarse gravel, non-plastic, no stain, no odor.</t>
  </si>
  <si>
    <t>Dark brown (10YR 3/3), SANDY SILT, moist, ~60% silty fines, 40% medium- to coarse-grained sand, trace coarse gravel, non-plastic, no stain, no odor. /n Note Groundwater encountered at ~62.5 feet.</t>
  </si>
  <si>
    <t>Yellowish brown (10YR 5/4), well graded SAND with SILT and GRAVEL, wet, ~65% medium- to coarse-grained sand, 25% silty fines, 15% fine to coarse gravel, trace fine greavel, non-plastic, no stain, no odor.</t>
  </si>
  <si>
    <t>Yellowish brown (10YR 5/4), well graded SAND, wet, ~90% fine- to coarse-grained sand, 10% silty fines, non-plastic, no stain, no odor.</t>
  </si>
  <si>
    <t>Brown (10YR 5/3), SILTY SAND, wet, ~70% fine-grained sand, 30% silty fines, non-plastic, no stain, no odor.</t>
  </si>
  <si>
    <t>Brown (10YR 5/3), SILT, wet, medium, ~90% silty fines, 10% fine-grained sand, non-plastic, no stain, no odor.</t>
  </si>
  <si>
    <t>Yellowish brown (10YR 5/4), well graded SAND, wet, medium, ~80% fine- to coarse-grained sand, 20% silty fines, non-plastic, no stain, no odor.</t>
  </si>
  <si>
    <t>Brown (10YR 5/3), SILT, wet, medium, ~90% silty fines, 10% fine- to coarse-grained sand, non-plastic, no stain, no odor.</t>
  </si>
  <si>
    <t>Pale brown (10YR 6/3), SILT, wet, medium, ~90% silty fines, 10% fine- to coarse-grained sand, non-plastic, no stain, no odor.</t>
  </si>
  <si>
    <t>Dark yellowish brown (10YR 3/6), SILTY SAND, wet, medium, ~70% fine-grained sand, 30% silty fines, non-plastic, no stain, no odor.</t>
  </si>
  <si>
    <t>Yellowish brown (10YR 5/4), well graded SAND, wet, medium, ~75% fine- to coarse-grained sand, 25% silt, non-plastic, no stain, no odor.</t>
  </si>
  <si>
    <t>Dark yellowish brown (10YR 3/4), SILT, wet, medium, ~95% silty fines, 5% fine-grained sand, non-plastic, no stain, no odor.</t>
  </si>
  <si>
    <t>Very dark brown (10YR 2/2), well graded SAND, wet, medium, ~95% fine- to coarse-grained sand, 5% silty fines, non-plastic, no stain, no odor.</t>
  </si>
  <si>
    <t>Very dark gray (GLEY1 3/N), SILT, wet, medium, ~100% silty fines, non-plastic, no stain, no odor.</t>
  </si>
  <si>
    <t>=-as above</t>
  </si>
  <si>
    <t>SW-SM</t>
  </si>
  <si>
    <t>\b\ul Artificial Fill (Af) \b \ul \n Note: Boring advanced to ~10 feet by air-knife and hand-auger.</t>
  </si>
  <si>
    <t>\b \ul Native Material/Quaternary Alluvium (Qal)? \b \ul \n Note: Begin Sonic Drilling at 10 feet with drive casing intervals at 10 foot lengths. Ten (10) inch diameter drive casing to 94 feet and 9-inche diameter drive casing to 155 feet.</t>
  </si>
  <si>
    <t>Light brown (10YR 4/2), SILTY SAND, dry, loose, ~70% fine sand, 30% silt, well sorted, no stain, no odor.</t>
  </si>
  <si>
    <t>As above except: Light brown (10YR 4/6), some roots and organics.</t>
  </si>
  <si>
    <t>Dark brown (10YR 3/3), SANDY SILT, dry, medium dense, ~80% silt, 20% fine sand, low plasticity, no stain, no odor.</t>
  </si>
  <si>
    <t>Light brown (5Y 4/2), SILTY SAND, dry, loose, ~70% fine-sand, 30% silt, well sorted, no stain, no odor.</t>
  </si>
  <si>
    <t>Light brown (10YR 4/4), SAND, dry, loose, ~60% fine sand, 40% medium sand, trace gravel, well sorted, no stain, no odor.</t>
  </si>
  <si>
    <t>Light brown (10YR 7/4), SAND, dry, loose, ~70% medium sand, 20% coarse sand, some gravel, well heavily oxidized laminations rusty red (5YR 4/6), no stain, no odor.</t>
  </si>
  <si>
    <t>As above, heavily oxidized layer at 21 feet.</t>
  </si>
  <si>
    <t>10YR 5/4, SANDY SILT, dry, medium dense, ~70% silt, 30% fine sand, low plasticity, no stain, no odor.</t>
  </si>
  <si>
    <t>10YR 5/8, SAND, dry, loose, ~90% fine sand, 10% silt, well sorted, no stain, no odor.</t>
  </si>
  <si>
    <t>Light brown (10YR 5/6), SANDY SILT, dry, medium dense, 80% silt, 20% fine sand, low plasticity, friable, no stain, no odor.</t>
  </si>
  <si>
    <t>As above except: 10YR 4/4.</t>
  </si>
  <si>
    <t>Light brown (10YR 4/6), SILTY SAND, dry, loose, ~90% fine sand, 10% silt, well sorted, no stain, no odor.</t>
  </si>
  <si>
    <t>As above except: 10YR 6/4.</t>
  </si>
  <si>
    <t>lense of medium to coarse sand with gravel at 32 feet.</t>
  </si>
  <si>
    <t>10YR 6/4, SAND, dry, loose, ~40% fine sand, 30% medium sand, 30% coarse sand, some gravel, poorly sorted, no stain, no odor.</t>
  </si>
  <si>
    <t>10YR 5/4, SAND, dry, loose, ~95% fine sand, 5% silt, very well sorted, no stain, no odor.</t>
  </si>
  <si>
    <t>10YR 5/3, SANDY SILT, dry, medium dense, ~70% silt, 30% fine sand, low plasticity, no stain, no odor.</t>
  </si>
  <si>
    <t>10YR 4/3, GRAVELLY SAND, dry, loose, ~60% medium sand, 30% gravel, 10% large cobbles, poorly sorted.</t>
  </si>
  <si>
    <t>10YR 3/6, SILT, moist, medium dense, ~95% silt, 5% fine sand, medium plasticity, no stain, no odor.</t>
  </si>
  <si>
    <t>10YR 3/6, SANDY SILT, moist, medium dense, ~60% silt, 30% medium to coarse sand, 10% gravel, low plasticity, poorly sorted, no stain, no odor.</t>
  </si>
  <si>
    <t>10YR 4/3, SAND, moist, loose, ~80% medium sand, 20% fine sand, some coarse sand, rounded, well sorted, no stain, no odor.</t>
  </si>
  <si>
    <t>as above except some cobbles.</t>
  </si>
  <si>
    <t>Note Groundwater encountered at ~46 feet.</t>
  </si>
  <si>
    <t>As above except: 10YR 4/6.</t>
  </si>
  <si>
    <t>Dark grayish brown (10YR 4/2), SAND, moist, medium dense, ~30% fine sand, 30% medium sand, 10% silt, moderately sorted, no stain, no odor. \n Note: Oxidized lamination at 49.5 feet.</t>
  </si>
  <si>
    <t>10YR 4/4, SANDY SILT, moist, medium dense, ~60% silt, 40% fine sand, low plasticity, no stain, no odor.</t>
  </si>
  <si>
    <t>As above except: 10YR 4/6, dry, dense.</t>
  </si>
  <si>
    <t>As above except: Very moist at 56.5 feet.</t>
  </si>
  <si>
    <t>10YR 4/6, SAND with GRAVEL, wet, loose, ~60% medium sand, 15% fine sand, 15% coarse sand, 10% gravel, subrounded, moderately sorted, no stain, no odor.</t>
  </si>
  <si>
    <t>As above except yellowish brown (10YR 5/4).</t>
  </si>
  <si>
    <t>Yellowish brown (10YR 5/4), SAND with GRAVEL, wet, loose, ~50% medium sand, 40% coarse sand, 10% gravel, round, well sorted, no stain, no odor.</t>
  </si>
  <si>
    <t>Yellowish brown (10YR 5/6), SAND, wet, loose, ~50% medium sand, 40% fine sand, 10% coarse sand, rounded, well sorted, no stain, no odor.</t>
  </si>
  <si>
    <t>Yellowish brown (10YR 5/6), SAND, wet, loose, ~50% medium sand, 30% coarse sand, 10% fine sand, 10% gravel, subrounded, moderately sorted, no stain, no odor.</t>
  </si>
  <si>
    <t>Yellowish brown (10YR 5/6), SAND, wet, medium dense, ~80% fine sand, 10% medium sand, 10% silt, subrounded, well sorted, no stain, no odor.</t>
  </si>
  <si>
    <t>Yellowish brown (10YR 5/6), SILTY SAND, wet, medium dense, 80% fine sand, 20% silt, low plasticity, well sorted, no stain, no odor.</t>
  </si>
  <si>
    <t>Brown (10YR 4/3), SAND, wet, medium dense, 60% fine sand, 30% medium sand, 10% silt, moderate sorting, sub angular, no stain, no odor.</t>
  </si>
  <si>
    <t>Dark yellowish brown (10YR 4/6), SANDY SILT, moist, dense, 70% silt, 30% fine sand, low plasticity, no stain, no odor.</t>
  </si>
  <si>
    <t>Very dark brown (10YR 2/2), SAND, wet, medium dense, 70% medium sand, 30% fine sand, well sorted, no stain, no odor.</t>
  </si>
  <si>
    <t>Brown (10YR 4/3), SILTY SAND, wet, dense, 50% fine sand, 20% medium sand, 30% silt, slight plasticity, no stain, no odor.</t>
  </si>
  <si>
    <t>Gray (10YR 5/1), SANDY SILT, moist, dense, 80% silt, 20% fine sand, low plasticity, no stain, no odor.</t>
  </si>
  <si>
    <t xml:space="preserve"> Gray (10YR 5/1), SILTY SAND, wet, medium dense, 70% fine sand, 20% silt, 10% medium sand, well sorted, subrounded, non-plastic, no stain, no odor.</t>
  </si>
  <si>
    <t>Dark gray (10YR 4/1), SILT, moist, dense, 90% silt, 10% fine sand, low plasticity, no stain, no odor.</t>
  </si>
  <si>
    <t>As above except GLEY1 4/5GY, wet.</t>
  </si>
  <si>
    <t>GLEY1 3/10Y, SILTY SAND, wet, medium dense, 80% fine sand, 20% silt, well sorted, no stain, no odor.</t>
  </si>
  <si>
    <t>Dark greenish gray (GLEY1 4/5GY), SANDY SILT, wet, dense, 70% silt, 30% fine sand, low plasticity, no stain, no odor.</t>
  </si>
  <si>
    <t>GLEY1 3/10Y, SILT, moist, dense, 50% silt, 30% fine sand, 20% medium sand, low plasticity, trace gravel, no stain, no odor.</t>
  </si>
  <si>
    <t>GLEY1 5/5GY, SILT, moist, dense, 90% silt, 10% fine sand, trace medium to coarse sand, medium plasticity, no stain, no odor.</t>
  </si>
  <si>
    <t>As above except GLEY1 4/10Y.</t>
  </si>
  <si>
    <t>GLEY1 4/10Y, SANDY SILT, moist, dense, 60% silt, 30% fine sand, 10% medium sand, trace gravel, low plasticity, no stain, no odor.</t>
  </si>
  <si>
    <t>Dark greenish gray (GLEY1 4/5GY), SILTY SAND, moist, medium dense, 70% fine sand, 30% silt, trace coarse sand, moderate sorting, no stain, no odor.</t>
  </si>
  <si>
    <t xml:space="preserve"> GLEY1 4/10Y, poorly graded SAND, moist, loose, 60% medium sand, 30% fine sand, 10% silt, moderate sorting, subrounded, no stain, no odor.</t>
  </si>
  <si>
    <t>Dark grayish brown (10YR 4/1), SILTY SAND, moist, medium dense, 50% fine sand, 30% silt, 10% medium sand, 10% coarse sand, poorly sorted, trace gravel, no stain, no odor.</t>
  </si>
  <si>
    <t>As above except dark yellowish brown (10YR 4/4), increasing sand and trace cobbles.</t>
  </si>
  <si>
    <t>10YR 5/3, SAND, wet, loose, 60% medium sand, 30% fine sand, 10% coarse sand, some gravel, poorly sorted, subrounded, no stain, no odor.</t>
  </si>
  <si>
    <t>10YR 4/3, SAND, wet, loose, 80% medium sand, 10% coarse sand, 10% gravel, trace cobbles, moderate sorting, rounded, no stain, no odor.</t>
  </si>
  <si>
    <t>as above</t>
  </si>
  <si>
    <t>as above except well sorted, 90% medium sand, 10% coarse sand, rounded, no stain, no odor.</t>
  </si>
  <si>
    <t>Yellowish brown (10YR 5/4), SAND, wet, loose, 70% medium sand, 30% fine sand, well sorted, rounded, no stain, no odor.</t>
  </si>
  <si>
    <t>Yellowish brown (10YR 5/4), SAND, wet, loose, 90% medium sand, 10% coarse sand, well sorted, rounded, no stain, no odor.</t>
  </si>
  <si>
    <t>Yellowish brown (10YR 5/3), SAND, wet, loose, 90% medium sand, 10% coarse sand, well sorted, rounded, no stain, no odor.</t>
  </si>
  <si>
    <t>Brown (10YR 4/3), SANDY SILT, wet, medium dense, 80% silt, 20% fine sand, some medium sand, low plasticity, no stain, no odor.</t>
  </si>
  <si>
    <t>Brown (10YR 4/3), SAND, wet, loose, 80% medium sand, 10% coarse sand, 10% gravel, moderate sorted, subrounded, no stain, no odor.</t>
  </si>
  <si>
    <t>Yellowish brown (10YR 5/3), SILT, moist, dense, 90% silt, 10% fine sand, low plasticity, no stain, no odor.</t>
  </si>
  <si>
    <t>as above except 70% silt, 30% fine sand.</t>
  </si>
  <si>
    <t>as above except 90% silt, 10% fine sand.</t>
  </si>
  <si>
    <t>94:As above.</t>
  </si>
  <si>
    <t>Note: Not logged.</t>
  </si>
  <si>
    <t>2.5YR 4/2, SILTY CLAY, slightly moist, medium stiff, ~60% clay, 40% silt, medium plasticity, no stain, no odor.</t>
  </si>
  <si>
    <t>10YR 2/1, SILTY CLAY, slightly moist, medium stiff, ~55% clay, 45% silt, trace fine sand, medium plasticity, mottled, no stain, no door.</t>
  </si>
  <si>
    <t>2.5Y 5/2, SILTY SAND, dry, loose, ~80% very fine sand, 20% silt, no stain, no odor.</t>
  </si>
  <si>
    <t>N4, poorly graded SAND, dry, very loose, ~95% fine sand, 5% silt, no stain, no odor.</t>
  </si>
  <si>
    <t>N3, SANDY SILT, dry, medium stiff, ~75% silt, 25% fine sand, no stain, dark color change, no odor.</t>
  </si>
  <si>
    <t>As above except: Slightly moist.</t>
  </si>
  <si>
    <t>As above except: 5GY 4/1.</t>
  </si>
  <si>
    <t>5GY 4/1, poorly graded SAND, dry, loose, ~80% medium sand, 20% fine sand, no stain, no odor.</t>
  </si>
  <si>
    <t>5GY 4/1, SILT, moist, medium stiff, ~90% silt, 10% very fine sand, no stain, no odor.</t>
  </si>
  <si>
    <t>10YR 4/2, SILTY SAND, moist, dense, ~85% fine sand, 15% silt, no stain, no odor.</t>
  </si>
  <si>
    <t>10YR 4/4, SILTY SAND, moist, dense, ~60% fine sand, 20% medium sand, 20% silt, trace gravel, no stain, no odor. \n Note: Coarsening with depth.</t>
  </si>
  <si>
    <t>10YR 4/4, SILTY SAND with GRAVEL, moist, dense, ~40% fine sand, 40% medium sand, 10% silt, some gravel.</t>
  </si>
  <si>
    <t>10YR 4/4, poorly graded SAND, slightly moist, medium dense, ~80% medium sand, 20% fine sand, trace gravel, moderate sorting, no stain, no odor.</t>
  </si>
  <si>
    <t>10YR 5/4, poorly graded SAND, dry, loose, ~95% medium sand,  trace gravel, well sorted, no stain, no odor.</t>
  </si>
  <si>
    <t>10YR 4/4, SILTY SAND, moist, dense, ~85% fine sand, 15% silt, no stain, no odor.</t>
  </si>
  <si>
    <t>Note: 4-inch thick poorly graded medium sand layer at ~40 feet.</t>
  </si>
  <si>
    <t>Note: 2-inch thick poorly graded medium sand layer at ~42 feet.</t>
  </si>
  <si>
    <t>10YR 5/4, poorly graded SAND, moist, medium dense, ~50% fine sand, 50% medium sand, no stain, no odor.</t>
  </si>
  <si>
    <t>10YR 5/4, poorly graded SAND, moist, medium dense, ~85% medium sand, 15% fine sand, no stain, no odor.</t>
  </si>
  <si>
    <t>10YR 5/4, SILTY well graded SAND with GRAVEL, moist, very dense, ~60% medium sand, ~30% silt, trace gravel, no stain, no odor.</t>
  </si>
  <si>
    <t xml:space="preserve"> as above except 60% fine to medium sand, 30% silt, no gravel.</t>
  </si>
  <si>
    <t>10YR 5/4, SILTY SAND, moist, dense, ~80% fine to medium sand, 30% silt, trace gravel, well graded, no stain, no odor.</t>
  </si>
  <si>
    <t>’-as above except increase in gravel to 10%.</t>
  </si>
  <si>
    <t>10YR 5/4, poorly graded SAND, moist, loose, ~80% medium sand, 2% fine sand, no stain, no odor.</t>
  </si>
  <si>
    <t>7.5YR 3/4, SANDY GRAVEL with SILT, moist, medium dense, well graded, ~50% gravel, 20% fine to medium sand, 20% coarse sand, 10% silt, no stain, no odor.</t>
  </si>
  <si>
    <t>7.5YR 4/6, SANDY GRAVEL, moist, loose, well graded, ~60% gravel, 40% medium to coarse sand, trace cobbles, moderately sorted, no stain, no odor.</t>
  </si>
  <si>
    <t>As above except very moist. \n As above except 7.5YR 5/4, coarsening downward 60% gravel, 40% coarse sand, trace cobbles, no fines.</t>
  </si>
  <si>
    <t>7.5YR 5/4, SAND, very moist, loose, ~60% medium to coarse sand, 30% gravel, 10% cobbles, moderate sorting no stain no odor.</t>
  </si>
  <si>
    <t>Note: Wet at 37 feet, as above except no cobbles.</t>
  </si>
  <si>
    <t>7.5YR 5/4, SILTY SAND, wet, dense, ~60% fine sand, 20% silt, 10% medium sand, poorly graded, no stain, no odor.</t>
  </si>
  <si>
    <t>7.5YR 4/4, SAND, wet, loose, ~80% medium to coarse sand, 20% gravel, moderate to well sorted, no stain, no odor.</t>
  </si>
  <si>
    <t>7.5YR 5/6, poorly graded SAND, wet, loose, clean, 90% medium sand, 10% fine sand, no stain, no odor. \n Note: End of Day 1</t>
  </si>
  <si>
    <t>7.5YR 4/3, poorly graded SAND, wet, loose to medium dense, 60% medium sand, 40% fine sand, no stain, no odor.</t>
  </si>
  <si>
    <t>7.5YR 4/4, poorly graded SAND, wet, medium dense, 50% fine sand, 50% medium sand, no stain, no odor.</t>
  </si>
  <si>
    <t>7.5YR 4/4, poorly graded SAND, wet, loose, 90% medium sand, some gravel, moderately sorted, no stain, no odor.</t>
  </si>
  <si>
    <t>Note: ~4-inch thick gravel/cobble lens at 86 feet. \n 7.5YR 4/4, poorly graded SAND, wet, loose, 60% medium sand, 40% coarse sand, some gravel, no stain, no odor.</t>
  </si>
  <si>
    <t>7.5YR 4/6, SAND, wet, loose, 50% coarse sand, 40% medium sand, 10% gravel, moderately sorted, no stain, no odor.</t>
  </si>
  <si>
    <t>Note: Cobble lens at 89 feet.</t>
  </si>
  <si>
    <t>7.5Y 4/4, SANDY SILT, wet, medium dense, ~60% silt, 40% fine sand, 10% gravel, no stain, no odor.</t>
  </si>
  <si>
    <t>10YR 5/3, SILTY SAND, wet, dense, 50% fine sand, 50% silt, some medium sand, poorly graded, well sorted, no stain, no odor.</t>
  </si>
  <si>
    <t>10YR 5/3, SILTY SAND, wet, dense, 80% fine sand, 20% silt, trace medium sand, well sorted.</t>
  </si>
  <si>
    <t>5Y 4/1, SANDY SILT, wet, dense, ~70% silt, 30% fine sand, no stain, no odor.</t>
  </si>
  <si>
    <t>5Y 4/1, SANDY SILT, moist, medium dense, ~60% silt, 40% fine sand, no stain, no odor.</t>
  </si>
  <si>
    <t>5Y 4/1, SILT, moist, dense, ~90% silt, 10% fine sand, no stain, no odor.</t>
  </si>
  <si>
    <t>Grayish brown (5Y 4/2), SILTY SAND, moist, medium dense, ~80% fine to medium sand, 20% silt, color change to grayish brown, no stain, no odor.</t>
  </si>
  <si>
    <t>As above except: Slight coarsening to 95% fine to medium sand, 15% silt.</t>
  </si>
  <si>
    <t>10YR 5/6, poorly graded SAND, moist, loose, ~80% medium sand, 10% fine sand, 10% gravel, no stain, no odor.</t>
  </si>
  <si>
    <t>10YR 5/6, SILTY SAND, moist, medium dense, ~70% fine to medium sand, 20% silt, 10% gravel, no stain, no odor.</t>
  </si>
  <si>
    <t>10YR 5/6, SILTY SAND, As above except: ~80% fine to medium sand, 20% silt.</t>
  </si>
  <si>
    <t>10YR 5/4, SAND, wet, medium dense, ~60% coarse sand, 30% medium sand, 10% gravel, moderately sorted.</t>
  </si>
  <si>
    <t>10YR 4/6, SILT, moist, dense, ~90% silt, 10% fine sand, no stain, no odor.</t>
  </si>
  <si>
    <t>10YR 4/4, SILT, moist, very dense, ~90% silt, 10% fine sand, no stain, no odor.</t>
  </si>
  <si>
    <t>10YR 4/4, SANDY SILT, moist, medium dense, ~75% silt, 25% fine to medium sand, no stain, no odor.</t>
  </si>
  <si>
    <t>10YR 4/4, SILT, moist, very dense, ~95% silt, 5% fine sand, no stain, no odor.</t>
  </si>
  <si>
    <t>10YR 6/2, CLAYEY SILT, moist, very dense, ~80% silt, 20% clay, trace sand, medium plasticity, no stain, no odor.</t>
  </si>
  <si>
    <t>10YR 6/4, SILT, moist, dense, ~70% silt, 30% fine sand, low plasticity, no stain, no odor.</t>
  </si>
  <si>
    <t>10YR 5/4, CLAYEY SILT, moist, very dense, ~80% silt, 20% clay, trace fine sand, medium plasticity, no stain, no odor.</t>
  </si>
  <si>
    <t>10YR 5/6, SILT, moist, medium dense, ~70% silt, 20% fine sand, 10% clay, no stain, no odor.</t>
  </si>
  <si>
    <t>10YR 4/2, SILTY SAND, moist, loose, ~60% fine sand, 40% silt, no stain, no odor. \n Note: End Of Day 2.</t>
  </si>
  <si>
    <t>10YR 5/4, SAND, moist, medium dense, ~60% medium sand, 30% fine sand, 10% silt, moderately sorted, no stain, no odor.</t>
  </si>
  <si>
    <t>10YR 4/3, SANDY SILT, moist, medium dense, ~60% silt, 40% fine to medium sand, low plasticity, no stain, no odor.</t>
  </si>
  <si>
    <t>GLEY 5Y 3/1, CLAYEY SILT, moist, dense, ~80% silt, 10% fine sand, 10% clay, medium plasticity, no stain, no odor.</t>
  </si>
  <si>
    <t>GLEY2 6/5PB, CLAYEY SILT, moist, dense, ~80% silt, 10% fine sand, 10% clay, medium plasticity, dark organic deposits, no stain, no odor.</t>
  </si>
  <si>
    <t>2.5Y 5/6, SANDY SILT, moist, medium dense, ~60% silt, 40% fine sand, low plasticity, no stain, no odor.</t>
  </si>
  <si>
    <t>10YR 4/6, poorly graded SAND, moist, loose, ~70% medium sand, 30% fine sand, 10% silt, no stain, no odor.</t>
  </si>
  <si>
    <t>10YR 4/6, SANDY SILT, moist, medium dense, ~60% silt, 40% fine sand, low plasticity, no stain, no odor.</t>
  </si>
  <si>
    <t>10YR 4/6, GRAVELLY SAND, wet, loose, ~90% medium sand, 20% gravel, trace cobbles, no stain, no odor.</t>
  </si>
  <si>
    <t>10YR 4/4, poorly graded SAND, wet, loose, ~90% medium sand, 10% coarse sand, moderately sorted, no stain, no odor.</t>
  </si>
  <si>
    <t>Reddish brown (10YR 5/8), SAND, wet, loose, ~90% medium sand, 10% coarse sand, trace gravel, moderately sorted, no stain, no odor.</t>
  </si>
  <si>
    <t>Grayish brown (10YR 5/3), SAND, wet, loose, ~80% medium sand, 20% coarse sand, trace gravel, no stain, no odor.</t>
  </si>
  <si>
    <t>10YR 5/3, SILT, wet, very dense, ~90% silt, 10% fine sand, low plasticity, friable, no stain, no odor.</t>
  </si>
  <si>
    <t>Gray (10YR 5/1), SILT, wet, very dense, ~90% silt, 10% fine sand, low plasticity, friable, no stain, no odor.</t>
  </si>
  <si>
    <t>10YR 5/1, SANDY SILT, wet, medium dense, ~80% silt, 20% fine sand, some medium sand, low plasticity, lots of organics, no stain, no odor.</t>
  </si>
  <si>
    <t>10YR 4/1, SILTY SAND, moist, loose, ~60% fine to medium sand, 40% silt, trace coarse sand, well sorted, no stain, no odor.</t>
  </si>
  <si>
    <t>GLEY2 4/SBP, CLAYEY SILT, moist, very dense, ~80% silt, 10% fine sand, 10% clay, medium plasticity, no stain, no odor.</t>
  </si>
  <si>
    <t>Dark gray (10YR 4/1), SILT, very moist, ~85% silty fines, 15% clayey fines, low plasticity, no stain, no odor.</t>
  </si>
  <si>
    <t>Very dark gray (10YR 3/1), SILT, wet, ~85% silty fines, 15% clayey fines, low plasticity, no stain, no odor.</t>
  </si>
  <si>
    <t>Very dark gray (2.5Y 3/1), SILT, wet, ~85% silty fines, 10% clayey fines, 5% fine to medium sand, low plasticity, no stain, no odor.</t>
  </si>
  <si>
    <t>Note: Groundwater encountered at ~ 43 feet.</t>
  </si>
  <si>
    <t>Dark yellowish brown (10YR 4/6), well graded SAND, wet, medium, ~80% fine to medium sand, 15% silty fines, 5% medium to coarse gravel.</t>
  </si>
  <si>
    <t>10YR 4/4, well graded SAND with GRAVEL, wet, medium, ~70% fine to coarse sand, 20% fine to medium gravel, 10% silty fines.</t>
  </si>
  <si>
    <t>Dark yellowish brown (10YR 4/4), well graded SAND with GRAVEL, wet, medium, ~80% medium to coarse sand, 15% fine to medium gravel, 5% silty fines.</t>
  </si>
  <si>
    <t>10YR 4/4, well graded SAND, wet, medium, ~90% fine to medium sand, 10% silty fines, trace fine gravel.</t>
  </si>
  <si>
    <t>Very dark grayish brown (10YR 3/2), well graded SAND with GRAVEL, wet, medium, ~75% fine to coarse gravel, sand, 20% fine to medium gravel, 5% silty fines.</t>
  </si>
  <si>
    <t>Approximately 4-inch thick asphalt surface</t>
  </si>
  <si>
    <t>Very dark grayish brown (10YR 3/2), SILT, moist, medium, ~95% silty fines, 5% fine sand, non-plastic, no stain, no odor.</t>
  </si>
  <si>
    <t>Very dark grayish brown (2.5Y 3/2), SILT with SAND, moist, medium, ~85% silty fines, 15% fine to medium sand, non-plastic, no stain, no odor.</t>
  </si>
  <si>
    <t>Dark grayish brown (2.5Y 4/2), SILT with SAND, moist, medium, ~85% silty fines, 15% fine to medium sand, non-plastic, no stain, no odor.</t>
  </si>
  <si>
    <t>Dark grayish brown (2.5Y 4/2), SILT with SAND, moist, medium, ~80% silty fines, 20% fine to medium gravel, non-plastic, no stain, no odor.</t>
  </si>
  <si>
    <t>Olive brown (2.5Y 4/3), SILT with SAND, wet, medium, ~75% silty fines, 25% fine to medium sand, non-plastic, no stain, no odor.</t>
  </si>
  <si>
    <t>Olive brown (2.5Y 4/3), SILT with SAND, wet, medium, ~75% silty fines, 25% fine sand, trace medium gravel, non-plastic, no stain, no odor.</t>
  </si>
  <si>
    <t>Olive brown (2.5Y 4/3), SANDY SILT, wet, medium, ~70% silty fines, 30% fine to medium sand, non-plastic, no stain, no odor.</t>
  </si>
  <si>
    <t>Yellowish brown (10YR 5/4), well graded SAND, wet, medium, ~95% fine to medium sand, 5% silty fines, non-plastic, no stain, no odor.</t>
  </si>
  <si>
    <t>Yellowish brown (10YR 5/4), well graded SAND, wet, medium, ~85% fine to medium sand, 15% silty fines, non-plastic, no stain, no odor.</t>
  </si>
  <si>
    <t>Dark yellowish brown (10YR 4/6), well graded SAND with GRAVEL, wet, medium, ~60% fine to medium sand, 40% fine to medium gravel, non-plastic, no stain, no odor.</t>
  </si>
  <si>
    <t>Dark yellowish brown (10YR 5/6), well graded SAND with GRAVEL, wet, dense, ~60% fine to coarse sand, 30% fine to medium gravel, 10% silty fines, non-plastic, no stain, no odor.</t>
  </si>
  <si>
    <t>10YR 4/4, well graded SAND with GRAVEL, wet, dense, ~80% fine to coarse sand, 15% fine to medium gravel, 5% silty fines, non-plastic, no stain, no odor.</t>
  </si>
  <si>
    <t>’-as above</t>
  </si>
  <si>
    <t>Dark yellowish brown (10YR 4/4), poorly graded SAND with SILT, wet, medium, ~60% fine sand, 40% silty fines, trace fine gravel, non-plastic, no stain, no odor.</t>
  </si>
  <si>
    <t>10YR 4/4, SILT, wet, medium, ~90% silty fines, 10% fine sand, non-plastic, no stain, no odor.</t>
  </si>
  <si>
    <t>Yellowish brown (10YR 5/4), SILTY SAND, wet, medium, ~80% fine to medium sand, 20% silty fines, non-plastic, no stain, no odor.</t>
  </si>
  <si>
    <t>Brown (10YR 4/3), SILTY SAND, wet, medium, ~70% medium to coarse sand, 30% silty fines, non-plastic, no stain, no odor.</t>
  </si>
  <si>
    <t>Brown (10YR 4/3), SILT, wet, medium, ~90% silty fines, 10% fine-grained sand, non-plastic, no stain, no odor.</t>
  </si>
  <si>
    <t>Note: Large cobble lens at 140 feet bgs.</t>
  </si>
  <si>
    <t>`</t>
  </si>
  <si>
    <t>As above except: Well sorted.</t>
  </si>
  <si>
    <t>Log 1</t>
  </si>
  <si>
    <t>Geologist in Training</t>
  </si>
  <si>
    <t>Fake Driller</t>
  </si>
  <si>
    <t>Fake Client</t>
  </si>
  <si>
    <t>Anywhere, Colorado</t>
  </si>
  <si>
    <t>0001-0001-001-01</t>
  </si>
  <si>
    <t>Fake Site</t>
  </si>
  <si>
    <t>X</t>
  </si>
  <si>
    <t>Y</t>
  </si>
  <si>
    <t>Log 5</t>
  </si>
  <si>
    <t>Log 4</t>
  </si>
  <si>
    <t>Log 3</t>
  </si>
  <si>
    <t>Log 2</t>
  </si>
  <si>
    <t>Boring or Well No.:</t>
  </si>
  <si>
    <t>Water Level Depth 1</t>
  </si>
  <si>
    <t>Water Level Depth 2</t>
  </si>
  <si>
    <t>Note: Stopped at 101 feet 1/00/2000.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</si>
</sst>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Aptos"/>
      <family val="2"/>
    </font>
    <font>
      <u/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/>
    <xf numFmtId="0" fontId="2" fillId="3" borderId="2" xfId="0" applyFont="1" applyFill="1" applyBorder="1"/>
    <xf numFmtId="0" fontId="3" fillId="4" borderId="3" xfId="0" applyFont="1" applyFill="1" applyBorder="1"/>
    <xf numFmtId="0" fontId="1" fillId="4" borderId="3" xfId="0" applyFont="1" applyFill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left" vertical="center"/>
    </xf>
    <xf numFmtId="20" fontId="0" fillId="0" borderId="0" xfId="0" quotePrefix="1" applyNumberFormat="1" applyAlignment="1">
      <alignment horizontal="center" vertical="center"/>
    </xf>
    <xf numFmtId="14" fontId="0" fillId="0" borderId="0" xfId="0" applyNumberFormat="1"/>
    <xf numFmtId="0" fontId="4" fillId="5" borderId="0" xfId="0" applyFont="1" applyFill="1"/>
    <xf numFmtId="0" fontId="3" fillId="6" borderId="3" xfId="0" applyFont="1" applyFill="1" applyBorder="1"/>
    <xf numFmtId="0" fontId="1" fillId="6" borderId="3" xfId="0" applyFont="1" applyFill="1" applyBorder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4" fillId="0" borderId="0" xfId="0" quotePrefix="1" applyFont="1" applyAlignment="1">
      <alignment horizontal="center" vertical="center"/>
    </xf>
    <xf numFmtId="14" fontId="4" fillId="0" borderId="0" xfId="0" applyNumberFormat="1" applyFont="1"/>
    <xf numFmtId="0" fontId="1" fillId="4" borderId="3" xfId="0" applyFont="1" applyFill="1" applyBorder="1" applyAlignment="1">
      <alignment wrapText="1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0" borderId="0" xfId="0" quotePrefix="1" applyFont="1"/>
    <xf numFmtId="0" fontId="1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FD66F-EC5F-4559-998D-E156196ED259}">
  <dimension ref="A1:AE65"/>
  <sheetViews>
    <sheetView tabSelected="1" zoomScale="50" zoomScaleNormal="50" workbookViewId="0"/>
  </sheetViews>
  <sheetFormatPr defaultRowHeight="15" x14ac:dyDescent="0.25"/>
  <cols>
    <col min="1" max="1" width="28.85546875" bestFit="1" customWidth="1"/>
    <col min="2" max="2" width="25" customWidth="1"/>
    <col min="3" max="5" width="12.7109375" style="1" customWidth="1"/>
    <col min="6" max="6" width="11.42578125" bestFit="1" customWidth="1"/>
    <col min="7" max="7" width="12" bestFit="1" customWidth="1"/>
    <col min="9" max="9" width="37.85546875" style="2" customWidth="1"/>
    <col min="10" max="10" width="5.42578125" style="1" bestFit="1" customWidth="1"/>
    <col min="13" max="14" width="12.42578125" bestFit="1" customWidth="1"/>
    <col min="15" max="15" width="11.85546875" bestFit="1" customWidth="1"/>
    <col min="16" max="16" width="10.140625" bestFit="1" customWidth="1"/>
    <col min="17" max="17" width="12" bestFit="1" customWidth="1"/>
    <col min="18" max="18" width="10.7109375" bestFit="1" customWidth="1"/>
    <col min="19" max="19" width="10.7109375" customWidth="1"/>
    <col min="20" max="20" width="14" bestFit="1" customWidth="1"/>
    <col min="21" max="21" width="16.85546875" bestFit="1" customWidth="1"/>
    <col min="22" max="22" width="16.42578125" bestFit="1" customWidth="1"/>
    <col min="23" max="23" width="14.5703125" bestFit="1" customWidth="1"/>
    <col min="24" max="24" width="18" bestFit="1" customWidth="1"/>
    <col min="25" max="25" width="16" bestFit="1" customWidth="1"/>
    <col min="30" max="30" width="201.42578125" bestFit="1" customWidth="1"/>
  </cols>
  <sheetData>
    <row r="1" spans="1:31" x14ac:dyDescent="0.25">
      <c r="A1" s="13" t="s">
        <v>23</v>
      </c>
      <c r="B1" s="13" t="s">
        <v>40</v>
      </c>
      <c r="C1" s="15" t="s">
        <v>0</v>
      </c>
      <c r="D1" s="15" t="s">
        <v>1</v>
      </c>
      <c r="E1" s="15" t="s">
        <v>8</v>
      </c>
      <c r="F1" s="15" t="s">
        <v>128</v>
      </c>
      <c r="G1" s="15" t="s">
        <v>9</v>
      </c>
      <c r="H1" s="15" t="s">
        <v>12</v>
      </c>
      <c r="I1" s="14" t="s">
        <v>2</v>
      </c>
      <c r="J1" s="14" t="s">
        <v>3</v>
      </c>
      <c r="K1" s="15" t="s">
        <v>11</v>
      </c>
      <c r="L1" s="15" t="s">
        <v>10</v>
      </c>
      <c r="M1" s="16" t="s">
        <v>13</v>
      </c>
      <c r="N1" s="16" t="s">
        <v>126</v>
      </c>
      <c r="O1" s="16" t="s">
        <v>15</v>
      </c>
      <c r="P1" s="16" t="s">
        <v>16</v>
      </c>
      <c r="Q1" s="16" t="s">
        <v>17</v>
      </c>
      <c r="R1" s="21" t="s">
        <v>61</v>
      </c>
      <c r="S1" s="21" t="s">
        <v>131</v>
      </c>
      <c r="T1" s="17" t="s">
        <v>18</v>
      </c>
      <c r="U1" s="16" t="s">
        <v>19</v>
      </c>
      <c r="V1" s="16" t="s">
        <v>20</v>
      </c>
      <c r="W1" s="16" t="s">
        <v>21</v>
      </c>
      <c r="X1" s="21" t="s">
        <v>347</v>
      </c>
      <c r="Y1" s="21" t="s">
        <v>348</v>
      </c>
      <c r="AA1" s="6"/>
      <c r="AB1" s="6"/>
      <c r="AC1" s="6"/>
      <c r="AD1" s="7"/>
      <c r="AE1" s="7" t="s">
        <v>4</v>
      </c>
    </row>
    <row r="2" spans="1:31" ht="17.25" customHeight="1" x14ac:dyDescent="0.25">
      <c r="A2" s="4" t="s">
        <v>346</v>
      </c>
      <c r="B2" s="4" t="s">
        <v>333</v>
      </c>
      <c r="C2" s="3">
        <v>0</v>
      </c>
      <c r="D2" s="3">
        <v>8</v>
      </c>
      <c r="E2" s="4" t="s">
        <v>53</v>
      </c>
      <c r="F2" s="26" t="str">
        <f>IF(LEN(E2)&lt;=3,E2,LEFT(E2,FIND("-",E2)-1))</f>
        <v>NL</v>
      </c>
      <c r="G2" s="4">
        <f t="shared" ref="G2:G40" si="0">(D2-C2)/2+C2</f>
        <v>4</v>
      </c>
      <c r="H2">
        <v>1</v>
      </c>
      <c r="I2" s="24" t="s">
        <v>129</v>
      </c>
      <c r="J2" s="3">
        <v>1</v>
      </c>
      <c r="K2" s="8">
        <v>1</v>
      </c>
      <c r="L2" s="9">
        <v>0</v>
      </c>
      <c r="M2" s="11" t="s">
        <v>5</v>
      </c>
      <c r="N2" s="9" t="s">
        <v>5</v>
      </c>
      <c r="O2" s="9">
        <v>0</v>
      </c>
      <c r="P2" s="9">
        <v>10</v>
      </c>
      <c r="Q2" s="18" t="s">
        <v>5</v>
      </c>
      <c r="R2" s="9">
        <f>P2-O2</f>
        <v>10</v>
      </c>
      <c r="S2" s="6">
        <v>10</v>
      </c>
      <c r="T2" s="10" t="str">
        <f t="shared" ref="T2:T3" si="1">$B$2&amp;" @ "&amp;S2</f>
        <v>Log 1 @ 10</v>
      </c>
      <c r="U2" s="9" t="s">
        <v>5</v>
      </c>
      <c r="V2" s="9" t="s">
        <v>5</v>
      </c>
      <c r="W2" s="9" t="s">
        <v>5</v>
      </c>
      <c r="X2">
        <v>47</v>
      </c>
      <c r="Y2">
        <v>128.75</v>
      </c>
      <c r="AA2" s="6"/>
      <c r="AB2" s="6"/>
      <c r="AC2" s="6"/>
    </row>
    <row r="3" spans="1:31" ht="15" customHeight="1" x14ac:dyDescent="0.25">
      <c r="A3" s="4" t="s">
        <v>29</v>
      </c>
      <c r="B3" s="4" t="s">
        <v>334</v>
      </c>
      <c r="C3" s="3">
        <f>D2</f>
        <v>8</v>
      </c>
      <c r="D3" s="3">
        <v>18.5</v>
      </c>
      <c r="E3" s="4" t="s">
        <v>7</v>
      </c>
      <c r="F3" s="26" t="str">
        <f t="shared" ref="F3:F40" si="2">IF(LEN(E3)&lt;=3,E3,LEFT(E3,FIND("-",E3)-1))</f>
        <v>SP</v>
      </c>
      <c r="G3" s="4">
        <f t="shared" si="0"/>
        <v>13.25</v>
      </c>
      <c r="H3">
        <v>10</v>
      </c>
      <c r="I3" s="24" t="s">
        <v>132</v>
      </c>
      <c r="J3" s="3">
        <v>1</v>
      </c>
      <c r="K3" s="8">
        <v>3</v>
      </c>
      <c r="L3" s="9">
        <v>0</v>
      </c>
      <c r="M3" s="11"/>
      <c r="N3" s="9"/>
      <c r="O3" s="8">
        <f>P2</f>
        <v>10</v>
      </c>
      <c r="P3" s="9">
        <v>20</v>
      </c>
      <c r="Q3" s="18" t="s">
        <v>4</v>
      </c>
      <c r="R3" s="9">
        <f t="shared" ref="R3:R17" si="3">P3-O3</f>
        <v>10</v>
      </c>
      <c r="S3" s="6">
        <v>12.5</v>
      </c>
      <c r="T3" s="10" t="str">
        <f t="shared" si="1"/>
        <v>Log 1 @ 12.5</v>
      </c>
      <c r="U3" s="9"/>
      <c r="V3" s="9"/>
      <c r="W3" s="9"/>
      <c r="AA3" s="6"/>
      <c r="AB3" s="6"/>
      <c r="AC3" s="6"/>
    </row>
    <row r="4" spans="1:31" x14ac:dyDescent="0.25">
      <c r="A4" s="4" t="s">
        <v>30</v>
      </c>
      <c r="B4" s="7" t="s">
        <v>4</v>
      </c>
      <c r="C4" s="3">
        <f>D3</f>
        <v>18.5</v>
      </c>
      <c r="D4" s="3">
        <v>24</v>
      </c>
      <c r="E4" s="4" t="s">
        <v>55</v>
      </c>
      <c r="F4" s="26" t="str">
        <f t="shared" si="2"/>
        <v>SW</v>
      </c>
      <c r="G4" s="4">
        <f t="shared" si="0"/>
        <v>21.25</v>
      </c>
      <c r="H4">
        <v>12.5</v>
      </c>
      <c r="I4" s="6" t="s">
        <v>75</v>
      </c>
      <c r="J4" s="3">
        <v>1</v>
      </c>
      <c r="K4" s="8">
        <v>5</v>
      </c>
      <c r="L4" s="9">
        <v>0</v>
      </c>
      <c r="M4" s="11"/>
      <c r="N4" s="9"/>
      <c r="O4" s="8">
        <f>P3</f>
        <v>20</v>
      </c>
      <c r="P4" s="9">
        <v>30</v>
      </c>
      <c r="Q4" s="18" t="s">
        <v>4</v>
      </c>
      <c r="R4" s="9">
        <f t="shared" si="3"/>
        <v>10</v>
      </c>
      <c r="S4" s="6">
        <v>12.5</v>
      </c>
      <c r="T4" s="10" t="str">
        <f>$B$2&amp;" @ "&amp;S4</f>
        <v>Log 1 @ 12.5</v>
      </c>
      <c r="U4" s="9"/>
      <c r="V4" s="9"/>
      <c r="W4" s="9"/>
      <c r="AA4" s="6"/>
      <c r="AB4" s="6"/>
      <c r="AC4" s="6"/>
    </row>
    <row r="5" spans="1:31" x14ac:dyDescent="0.25">
      <c r="A5" s="4" t="s">
        <v>24</v>
      </c>
      <c r="B5" s="4">
        <v>47</v>
      </c>
      <c r="C5" s="3">
        <f t="shared" ref="C5:C40" si="4">D4</f>
        <v>24</v>
      </c>
      <c r="D5" s="3">
        <v>25</v>
      </c>
      <c r="E5" s="4" t="s">
        <v>56</v>
      </c>
      <c r="F5" s="26" t="str">
        <f t="shared" si="2"/>
        <v>GP</v>
      </c>
      <c r="G5" s="4">
        <f t="shared" si="0"/>
        <v>24.5</v>
      </c>
      <c r="H5">
        <v>16.5</v>
      </c>
      <c r="I5" s="6" t="s">
        <v>105</v>
      </c>
      <c r="J5" s="3">
        <v>1</v>
      </c>
      <c r="K5" s="8">
        <v>10</v>
      </c>
      <c r="L5" s="9">
        <v>0</v>
      </c>
      <c r="M5" s="11"/>
      <c r="N5" s="9"/>
      <c r="O5" s="8">
        <f>P4</f>
        <v>30</v>
      </c>
      <c r="P5" s="8">
        <v>40</v>
      </c>
      <c r="Q5" s="18" t="s">
        <v>4</v>
      </c>
      <c r="R5" s="9">
        <f t="shared" si="3"/>
        <v>10</v>
      </c>
      <c r="S5" s="6">
        <v>16.5</v>
      </c>
      <c r="T5" s="10" t="str">
        <f t="shared" ref="T5:T58" si="5">$B$2&amp;" @ "&amp;S5</f>
        <v>Log 1 @ 16.5</v>
      </c>
      <c r="U5" s="9"/>
      <c r="V5" s="9"/>
      <c r="W5" s="9"/>
      <c r="AA5" s="6"/>
      <c r="AB5" s="6"/>
      <c r="AC5" s="6"/>
    </row>
    <row r="6" spans="1:31" x14ac:dyDescent="0.25">
      <c r="A6" s="4" t="s">
        <v>25</v>
      </c>
      <c r="B6" s="4">
        <v>155</v>
      </c>
      <c r="C6" s="3">
        <f t="shared" si="4"/>
        <v>25</v>
      </c>
      <c r="D6" s="4">
        <v>27</v>
      </c>
      <c r="E6" s="4" t="s">
        <v>57</v>
      </c>
      <c r="F6" s="26" t="str">
        <f t="shared" si="2"/>
        <v>GW</v>
      </c>
      <c r="G6" s="4">
        <f t="shared" si="0"/>
        <v>26</v>
      </c>
      <c r="H6">
        <v>18.5</v>
      </c>
      <c r="I6" s="5" t="s">
        <v>106</v>
      </c>
      <c r="J6" s="3">
        <v>1</v>
      </c>
      <c r="K6" s="8">
        <v>15</v>
      </c>
      <c r="L6" s="9">
        <v>8.5</v>
      </c>
      <c r="M6" s="11"/>
      <c r="N6" s="9"/>
      <c r="O6" s="8">
        <f t="shared" ref="O6:O17" si="6">P5</f>
        <v>40</v>
      </c>
      <c r="P6" s="9">
        <v>50</v>
      </c>
      <c r="Q6" s="8"/>
      <c r="R6" s="9">
        <f t="shared" si="3"/>
        <v>10</v>
      </c>
      <c r="S6" s="6">
        <v>18.5</v>
      </c>
      <c r="T6" s="10" t="str">
        <f t="shared" si="5"/>
        <v>Log 1 @ 18.5</v>
      </c>
      <c r="U6" s="9"/>
      <c r="V6" s="9"/>
      <c r="W6" s="9"/>
      <c r="AA6" s="6"/>
      <c r="AB6" s="6"/>
      <c r="AC6" s="6"/>
    </row>
    <row r="7" spans="1:31" x14ac:dyDescent="0.25">
      <c r="A7" t="s">
        <v>26</v>
      </c>
      <c r="B7" s="12">
        <v>46023</v>
      </c>
      <c r="C7" s="3">
        <f t="shared" si="4"/>
        <v>27</v>
      </c>
      <c r="D7" s="3">
        <v>29.5</v>
      </c>
      <c r="E7" s="4" t="s">
        <v>58</v>
      </c>
      <c r="F7" s="26" t="str">
        <f t="shared" si="2"/>
        <v>SP</v>
      </c>
      <c r="G7" s="4">
        <f t="shared" si="0"/>
        <v>28.25</v>
      </c>
      <c r="H7">
        <v>19.5</v>
      </c>
      <c r="I7" s="6" t="s">
        <v>76</v>
      </c>
      <c r="J7" s="3">
        <v>1</v>
      </c>
      <c r="K7" s="8">
        <v>20</v>
      </c>
      <c r="L7" s="9">
        <v>12</v>
      </c>
      <c r="M7" s="11"/>
      <c r="N7" s="9"/>
      <c r="O7" s="8">
        <f t="shared" si="6"/>
        <v>50</v>
      </c>
      <c r="P7" s="8">
        <v>60</v>
      </c>
      <c r="Q7" s="8"/>
      <c r="R7" s="9">
        <f t="shared" si="3"/>
        <v>10</v>
      </c>
      <c r="S7" s="6">
        <v>19.5</v>
      </c>
      <c r="T7" s="10" t="str">
        <f t="shared" si="5"/>
        <v>Log 1 @ 19.5</v>
      </c>
      <c r="U7" s="9"/>
      <c r="V7" s="9"/>
      <c r="W7" s="9"/>
      <c r="AA7" s="6"/>
      <c r="AB7" s="6"/>
      <c r="AC7" s="6"/>
    </row>
    <row r="8" spans="1:31" x14ac:dyDescent="0.25">
      <c r="A8" t="s">
        <v>27</v>
      </c>
      <c r="B8" s="12">
        <v>46025</v>
      </c>
      <c r="C8" s="3">
        <f t="shared" si="4"/>
        <v>29.5</v>
      </c>
      <c r="D8" s="3">
        <v>38</v>
      </c>
      <c r="E8" s="4" t="s">
        <v>22</v>
      </c>
      <c r="F8" s="26" t="str">
        <f t="shared" si="2"/>
        <v>ML</v>
      </c>
      <c r="G8" s="4">
        <f t="shared" si="0"/>
        <v>33.75</v>
      </c>
      <c r="H8">
        <v>24</v>
      </c>
      <c r="I8" s="6" t="s">
        <v>107</v>
      </c>
      <c r="J8" s="3">
        <v>1</v>
      </c>
      <c r="K8" s="8">
        <v>39</v>
      </c>
      <c r="L8" s="18">
        <v>16.5</v>
      </c>
      <c r="O8" s="8">
        <f t="shared" si="6"/>
        <v>60</v>
      </c>
      <c r="P8" s="9">
        <v>70</v>
      </c>
      <c r="R8" s="9">
        <f t="shared" si="3"/>
        <v>10</v>
      </c>
      <c r="S8" s="6">
        <v>24</v>
      </c>
      <c r="T8" s="10" t="str">
        <f t="shared" si="5"/>
        <v>Log 1 @ 24</v>
      </c>
      <c r="AA8" s="6"/>
      <c r="AB8" s="6"/>
      <c r="AC8" s="6"/>
    </row>
    <row r="9" spans="1:31" x14ac:dyDescent="0.25">
      <c r="A9" t="s">
        <v>28</v>
      </c>
      <c r="B9" s="7" t="s">
        <v>48</v>
      </c>
      <c r="C9" s="3">
        <f t="shared" si="4"/>
        <v>38</v>
      </c>
      <c r="D9" s="1">
        <v>40</v>
      </c>
      <c r="E9" s="1" t="s">
        <v>6</v>
      </c>
      <c r="F9" s="26" t="str">
        <f t="shared" si="2"/>
        <v>SM</v>
      </c>
      <c r="G9" s="4">
        <f t="shared" si="0"/>
        <v>39</v>
      </c>
      <c r="H9">
        <v>25</v>
      </c>
      <c r="I9" s="6" t="s">
        <v>108</v>
      </c>
      <c r="J9" s="3">
        <v>1</v>
      </c>
      <c r="K9" s="8">
        <v>41</v>
      </c>
      <c r="L9" s="18">
        <v>9.5</v>
      </c>
      <c r="O9" s="8">
        <f t="shared" si="6"/>
        <v>70</v>
      </c>
      <c r="P9" s="8">
        <v>80</v>
      </c>
      <c r="R9" s="9">
        <f t="shared" si="3"/>
        <v>10</v>
      </c>
      <c r="S9" s="6">
        <v>25</v>
      </c>
      <c r="T9" s="10" t="str">
        <f t="shared" si="5"/>
        <v>Log 1 @ 25</v>
      </c>
      <c r="AA9" s="6"/>
      <c r="AB9" s="6"/>
      <c r="AC9" s="6"/>
    </row>
    <row r="10" spans="1:31" x14ac:dyDescent="0.25">
      <c r="A10" t="s">
        <v>31</v>
      </c>
      <c r="B10" s="7" t="s">
        <v>4</v>
      </c>
      <c r="C10" s="3">
        <f t="shared" si="4"/>
        <v>40</v>
      </c>
      <c r="D10" s="1">
        <v>45.5</v>
      </c>
      <c r="E10" s="1" t="s">
        <v>58</v>
      </c>
      <c r="F10" s="26" t="str">
        <f t="shared" si="2"/>
        <v>SP</v>
      </c>
      <c r="G10" s="4">
        <f t="shared" si="0"/>
        <v>42.75</v>
      </c>
      <c r="H10">
        <v>27</v>
      </c>
      <c r="I10" s="6" t="s">
        <v>77</v>
      </c>
      <c r="J10" s="3">
        <v>1</v>
      </c>
      <c r="K10" s="8">
        <v>50</v>
      </c>
      <c r="L10" s="23">
        <v>17</v>
      </c>
      <c r="O10" s="8">
        <f t="shared" si="6"/>
        <v>80</v>
      </c>
      <c r="P10" s="9">
        <v>90</v>
      </c>
      <c r="R10" s="9">
        <f t="shared" si="3"/>
        <v>10</v>
      </c>
      <c r="S10" s="6">
        <v>27</v>
      </c>
      <c r="T10" s="10" t="str">
        <f t="shared" si="5"/>
        <v>Log 1 @ 27</v>
      </c>
      <c r="AA10" s="6"/>
      <c r="AB10" s="6"/>
      <c r="AC10" s="6"/>
    </row>
    <row r="11" spans="1:31" x14ac:dyDescent="0.25">
      <c r="A11" t="s">
        <v>32</v>
      </c>
      <c r="B11" s="7" t="s">
        <v>335</v>
      </c>
      <c r="C11" s="3">
        <f t="shared" si="4"/>
        <v>45.5</v>
      </c>
      <c r="D11" s="1">
        <v>50.5</v>
      </c>
      <c r="E11" s="1" t="s">
        <v>59</v>
      </c>
      <c r="F11" s="26" t="str">
        <f t="shared" si="2"/>
        <v>SW</v>
      </c>
      <c r="G11" s="4">
        <f t="shared" si="0"/>
        <v>48</v>
      </c>
      <c r="H11">
        <v>27.5</v>
      </c>
      <c r="I11" s="6" t="s">
        <v>102</v>
      </c>
      <c r="J11" s="3">
        <v>1</v>
      </c>
      <c r="K11" s="8">
        <v>55</v>
      </c>
      <c r="L11" s="23">
        <v>15.9</v>
      </c>
      <c r="O11" s="8">
        <f t="shared" si="6"/>
        <v>90</v>
      </c>
      <c r="P11" s="8">
        <v>100</v>
      </c>
      <c r="R11" s="9">
        <f t="shared" si="3"/>
        <v>10</v>
      </c>
      <c r="S11" s="6">
        <v>27.5</v>
      </c>
      <c r="T11" s="10" t="str">
        <f t="shared" si="5"/>
        <v>Log 1 @ 27.5</v>
      </c>
      <c r="AB11" s="6"/>
      <c r="AC11" s="6"/>
      <c r="AD11" s="6"/>
    </row>
    <row r="12" spans="1:31" x14ac:dyDescent="0.25">
      <c r="A12" t="s">
        <v>41</v>
      </c>
      <c r="B12" s="7" t="s">
        <v>49</v>
      </c>
      <c r="C12" s="3">
        <f t="shared" si="4"/>
        <v>50.5</v>
      </c>
      <c r="D12" s="1">
        <v>55.5</v>
      </c>
      <c r="E12" s="1" t="s">
        <v>55</v>
      </c>
      <c r="F12" s="26" t="str">
        <f t="shared" si="2"/>
        <v>SW</v>
      </c>
      <c r="G12" s="4">
        <f t="shared" si="0"/>
        <v>53</v>
      </c>
      <c r="H12">
        <v>29.5</v>
      </c>
      <c r="I12" s="6" t="s">
        <v>109</v>
      </c>
      <c r="J12" s="3">
        <v>1</v>
      </c>
      <c r="K12" s="8">
        <v>70</v>
      </c>
      <c r="L12" s="23">
        <v>22.2</v>
      </c>
      <c r="O12" s="8">
        <f t="shared" si="6"/>
        <v>100</v>
      </c>
      <c r="P12" s="9">
        <v>110</v>
      </c>
      <c r="R12" s="9">
        <f t="shared" si="3"/>
        <v>10</v>
      </c>
      <c r="S12" s="6">
        <v>29.5</v>
      </c>
      <c r="T12" s="10" t="str">
        <f t="shared" si="5"/>
        <v>Log 1 @ 29.5</v>
      </c>
      <c r="AA12" s="6"/>
      <c r="AB12" s="6"/>
      <c r="AC12" s="6"/>
    </row>
    <row r="13" spans="1:31" x14ac:dyDescent="0.25">
      <c r="A13" t="s">
        <v>42</v>
      </c>
      <c r="B13" s="7" t="s">
        <v>50</v>
      </c>
      <c r="C13" s="3">
        <f t="shared" si="4"/>
        <v>55.5</v>
      </c>
      <c r="D13" s="1">
        <v>56.5</v>
      </c>
      <c r="E13" s="1" t="s">
        <v>22</v>
      </c>
      <c r="F13" s="26" t="str">
        <f t="shared" si="2"/>
        <v>ML</v>
      </c>
      <c r="G13" s="4">
        <f t="shared" si="0"/>
        <v>56</v>
      </c>
      <c r="H13">
        <v>36</v>
      </c>
      <c r="I13" s="5" t="s">
        <v>78</v>
      </c>
      <c r="J13" s="3">
        <v>1</v>
      </c>
      <c r="K13" s="8">
        <v>75</v>
      </c>
      <c r="L13" s="23">
        <v>19.600000000000001</v>
      </c>
      <c r="O13" s="8">
        <f t="shared" si="6"/>
        <v>110</v>
      </c>
      <c r="P13" s="8">
        <v>120</v>
      </c>
      <c r="R13" s="9">
        <f t="shared" si="3"/>
        <v>10</v>
      </c>
      <c r="S13" s="6">
        <v>36</v>
      </c>
      <c r="T13" s="10" t="str">
        <f t="shared" si="5"/>
        <v>Log 1 @ 36</v>
      </c>
      <c r="AA13" s="6"/>
      <c r="AB13" s="6"/>
      <c r="AC13" s="6"/>
    </row>
    <row r="14" spans="1:31" x14ac:dyDescent="0.25">
      <c r="A14" t="s">
        <v>33</v>
      </c>
      <c r="B14" s="7" t="s">
        <v>336</v>
      </c>
      <c r="C14" s="3">
        <f t="shared" si="4"/>
        <v>56.5</v>
      </c>
      <c r="D14" s="1">
        <v>57</v>
      </c>
      <c r="E14" s="1" t="s">
        <v>55</v>
      </c>
      <c r="F14" s="26" t="str">
        <f t="shared" si="2"/>
        <v>SW</v>
      </c>
      <c r="G14" s="4">
        <f t="shared" si="0"/>
        <v>56.75</v>
      </c>
      <c r="H14">
        <v>37</v>
      </c>
      <c r="I14" s="5" t="s">
        <v>79</v>
      </c>
      <c r="J14" s="3">
        <v>1</v>
      </c>
      <c r="K14" s="8">
        <v>96</v>
      </c>
      <c r="L14" s="23">
        <v>17.899999999999999</v>
      </c>
      <c r="O14" s="8">
        <f t="shared" si="6"/>
        <v>120</v>
      </c>
      <c r="P14" s="9">
        <v>130</v>
      </c>
      <c r="R14" s="9">
        <f t="shared" si="3"/>
        <v>10</v>
      </c>
      <c r="S14" s="6">
        <v>37</v>
      </c>
      <c r="T14" s="10" t="str">
        <f t="shared" si="5"/>
        <v>Log 1 @ 37</v>
      </c>
      <c r="AA14" s="6"/>
      <c r="AB14" s="6"/>
      <c r="AC14" s="6"/>
    </row>
    <row r="15" spans="1:31" x14ac:dyDescent="0.25">
      <c r="A15" t="s">
        <v>34</v>
      </c>
      <c r="B15" s="7" t="s">
        <v>339</v>
      </c>
      <c r="C15" s="3">
        <f t="shared" si="4"/>
        <v>57</v>
      </c>
      <c r="D15" s="1">
        <v>78.5</v>
      </c>
      <c r="E15" s="1" t="s">
        <v>22</v>
      </c>
      <c r="F15" s="26" t="str">
        <f t="shared" si="2"/>
        <v>ML</v>
      </c>
      <c r="G15" s="4">
        <f t="shared" si="0"/>
        <v>67.75</v>
      </c>
      <c r="H15">
        <v>38</v>
      </c>
      <c r="I15" s="6" t="s">
        <v>110</v>
      </c>
      <c r="J15" s="3">
        <v>1</v>
      </c>
      <c r="K15" s="8">
        <v>105</v>
      </c>
      <c r="L15" s="23">
        <v>0</v>
      </c>
      <c r="O15" s="8">
        <f t="shared" si="6"/>
        <v>130</v>
      </c>
      <c r="P15" s="8">
        <v>140</v>
      </c>
      <c r="R15" s="9">
        <f t="shared" si="3"/>
        <v>10</v>
      </c>
      <c r="S15" s="6">
        <v>38</v>
      </c>
      <c r="T15" s="10" t="str">
        <f t="shared" si="5"/>
        <v>Log 1 @ 38</v>
      </c>
      <c r="AA15" s="6"/>
      <c r="AB15" s="6"/>
      <c r="AC15" s="6"/>
    </row>
    <row r="16" spans="1:31" x14ac:dyDescent="0.25">
      <c r="A16" t="s">
        <v>35</v>
      </c>
      <c r="B16" s="7" t="s">
        <v>337</v>
      </c>
      <c r="C16" s="3">
        <f t="shared" si="4"/>
        <v>78.5</v>
      </c>
      <c r="D16" s="1">
        <v>79</v>
      </c>
      <c r="E16" s="1" t="s">
        <v>55</v>
      </c>
      <c r="F16" s="26" t="str">
        <f t="shared" si="2"/>
        <v>SW</v>
      </c>
      <c r="G16" s="4">
        <f t="shared" si="0"/>
        <v>78.75</v>
      </c>
      <c r="H16">
        <v>40</v>
      </c>
      <c r="I16" s="2" t="s">
        <v>80</v>
      </c>
      <c r="J16" s="3">
        <v>1</v>
      </c>
      <c r="K16" s="8">
        <v>110</v>
      </c>
      <c r="L16" s="23">
        <v>0</v>
      </c>
      <c r="O16" s="8">
        <f t="shared" si="6"/>
        <v>140</v>
      </c>
      <c r="P16" s="9">
        <v>150</v>
      </c>
      <c r="R16" s="9">
        <f t="shared" si="3"/>
        <v>10</v>
      </c>
      <c r="S16" s="6">
        <v>40</v>
      </c>
      <c r="T16" s="10" t="str">
        <f t="shared" si="5"/>
        <v>Log 1 @ 40</v>
      </c>
      <c r="AA16" s="6"/>
      <c r="AB16" s="6"/>
      <c r="AC16" s="6"/>
    </row>
    <row r="17" spans="1:30" x14ac:dyDescent="0.25">
      <c r="A17" t="s">
        <v>36</v>
      </c>
      <c r="B17" s="7" t="s">
        <v>338</v>
      </c>
      <c r="C17" s="3">
        <f t="shared" si="4"/>
        <v>79</v>
      </c>
      <c r="D17" s="1">
        <v>80.5</v>
      </c>
      <c r="E17" s="1" t="s">
        <v>22</v>
      </c>
      <c r="F17" s="26" t="str">
        <f t="shared" si="2"/>
        <v>ML</v>
      </c>
      <c r="G17" s="4">
        <f t="shared" si="0"/>
        <v>79.75</v>
      </c>
      <c r="H17">
        <v>45.5</v>
      </c>
      <c r="I17" s="6" t="s">
        <v>111</v>
      </c>
      <c r="J17" s="3">
        <v>1</v>
      </c>
      <c r="K17" s="8">
        <v>115</v>
      </c>
      <c r="L17" s="23">
        <v>0</v>
      </c>
      <c r="O17" s="8">
        <f t="shared" si="6"/>
        <v>150</v>
      </c>
      <c r="P17" s="8">
        <v>155</v>
      </c>
      <c r="R17" s="9">
        <f t="shared" si="3"/>
        <v>5</v>
      </c>
      <c r="S17" s="6">
        <v>45.5</v>
      </c>
      <c r="T17" s="10" t="str">
        <f t="shared" si="5"/>
        <v>Log 1 @ 45.5</v>
      </c>
      <c r="AA17" s="6"/>
      <c r="AB17" s="6"/>
      <c r="AC17" s="6"/>
    </row>
    <row r="18" spans="1:30" x14ac:dyDescent="0.25">
      <c r="A18" t="s">
        <v>37</v>
      </c>
      <c r="B18" s="7" t="s">
        <v>51</v>
      </c>
      <c r="C18" s="3">
        <f t="shared" si="4"/>
        <v>80.5</v>
      </c>
      <c r="D18" s="1">
        <v>82.5</v>
      </c>
      <c r="E18" s="1" t="s">
        <v>6</v>
      </c>
      <c r="F18" s="26" t="str">
        <f t="shared" si="2"/>
        <v>SM</v>
      </c>
      <c r="G18" s="4">
        <f t="shared" si="0"/>
        <v>81.5</v>
      </c>
      <c r="H18">
        <v>48</v>
      </c>
      <c r="I18" s="6" t="s">
        <v>112</v>
      </c>
      <c r="J18" s="3">
        <v>1</v>
      </c>
      <c r="K18" s="8">
        <v>120</v>
      </c>
      <c r="L18" s="23">
        <v>0</v>
      </c>
      <c r="P18" s="9"/>
      <c r="S18" s="6">
        <v>48</v>
      </c>
      <c r="T18" s="10" t="str">
        <f t="shared" si="5"/>
        <v>Log 1 @ 48</v>
      </c>
      <c r="AA18" s="6"/>
      <c r="AB18" s="6"/>
      <c r="AC18" s="6"/>
    </row>
    <row r="19" spans="1:30" x14ac:dyDescent="0.25">
      <c r="A19" t="s">
        <v>38</v>
      </c>
      <c r="B19" s="7" t="s">
        <v>52</v>
      </c>
      <c r="C19" s="3">
        <f t="shared" si="4"/>
        <v>82.5</v>
      </c>
      <c r="D19" s="1">
        <v>86.5</v>
      </c>
      <c r="E19" s="1" t="s">
        <v>7</v>
      </c>
      <c r="F19" s="26" t="str">
        <f t="shared" si="2"/>
        <v>SP</v>
      </c>
      <c r="G19" s="4">
        <f t="shared" si="0"/>
        <v>84.5</v>
      </c>
      <c r="H19">
        <v>50.5</v>
      </c>
      <c r="I19" s="2" t="s">
        <v>113</v>
      </c>
      <c r="J19" s="3">
        <v>1</v>
      </c>
      <c r="K19" s="8">
        <v>125</v>
      </c>
      <c r="L19" s="23">
        <v>0</v>
      </c>
      <c r="P19" s="8"/>
      <c r="S19" s="6">
        <v>50.5</v>
      </c>
      <c r="T19" s="10" t="str">
        <f t="shared" si="5"/>
        <v>Log 1 @ 50.5</v>
      </c>
      <c r="AA19" s="6"/>
      <c r="AB19" s="6"/>
      <c r="AC19" s="6"/>
    </row>
    <row r="20" spans="1:30" x14ac:dyDescent="0.25">
      <c r="A20" t="s">
        <v>44</v>
      </c>
      <c r="B20" s="7" t="s">
        <v>340</v>
      </c>
      <c r="C20" s="3">
        <f t="shared" si="4"/>
        <v>86.5</v>
      </c>
      <c r="D20" s="1">
        <v>89</v>
      </c>
      <c r="E20" s="1" t="s">
        <v>55</v>
      </c>
      <c r="F20" s="26" t="str">
        <f t="shared" si="2"/>
        <v>SW</v>
      </c>
      <c r="G20" s="4">
        <f t="shared" si="0"/>
        <v>87.75</v>
      </c>
      <c r="H20">
        <v>55.5</v>
      </c>
      <c r="I20" s="2" t="s">
        <v>114</v>
      </c>
      <c r="J20" s="3">
        <v>1</v>
      </c>
      <c r="K20" s="8">
        <v>130</v>
      </c>
      <c r="L20" s="23">
        <v>0</v>
      </c>
      <c r="P20" s="9"/>
      <c r="S20" s="6">
        <v>55.5</v>
      </c>
      <c r="T20" s="10" t="str">
        <f t="shared" si="5"/>
        <v>Log 1 @ 55.5</v>
      </c>
      <c r="AA20" s="6"/>
      <c r="AB20" s="6"/>
      <c r="AC20" s="6"/>
    </row>
    <row r="21" spans="1:30" x14ac:dyDescent="0.25">
      <c r="A21" t="s">
        <v>43</v>
      </c>
      <c r="B21" s="7" t="s">
        <v>341</v>
      </c>
      <c r="C21" s="3">
        <f t="shared" si="4"/>
        <v>89</v>
      </c>
      <c r="D21" s="1">
        <v>92</v>
      </c>
      <c r="E21" s="1" t="s">
        <v>6</v>
      </c>
      <c r="F21" s="26" t="str">
        <f t="shared" si="2"/>
        <v>SM</v>
      </c>
      <c r="G21" s="4">
        <f t="shared" si="0"/>
        <v>90.5</v>
      </c>
      <c r="H21">
        <v>56.5</v>
      </c>
      <c r="I21" s="2" t="s">
        <v>115</v>
      </c>
      <c r="J21" s="3">
        <v>1</v>
      </c>
      <c r="K21" s="8">
        <v>135</v>
      </c>
      <c r="L21" s="23">
        <v>0</v>
      </c>
      <c r="P21" s="8"/>
      <c r="S21" s="6">
        <v>56.5</v>
      </c>
      <c r="T21" s="10" t="str">
        <f t="shared" si="5"/>
        <v>Log 1 @ 56.5</v>
      </c>
      <c r="AA21" s="6"/>
      <c r="AB21" s="6"/>
      <c r="AC21" s="6"/>
    </row>
    <row r="22" spans="1:30" x14ac:dyDescent="0.25">
      <c r="A22" t="s">
        <v>46</v>
      </c>
      <c r="C22" s="3">
        <f t="shared" si="4"/>
        <v>92</v>
      </c>
      <c r="D22" s="1">
        <v>94</v>
      </c>
      <c r="E22" s="1" t="s">
        <v>22</v>
      </c>
      <c r="F22" s="26" t="str">
        <f t="shared" si="2"/>
        <v>ML</v>
      </c>
      <c r="G22" s="4">
        <f t="shared" si="0"/>
        <v>93</v>
      </c>
      <c r="H22">
        <v>57</v>
      </c>
      <c r="I22" s="2" t="s">
        <v>116</v>
      </c>
      <c r="J22" s="3">
        <v>1</v>
      </c>
      <c r="K22" s="8">
        <v>140</v>
      </c>
      <c r="L22" s="23">
        <v>0</v>
      </c>
      <c r="S22" s="6">
        <v>57</v>
      </c>
      <c r="T22" s="10" t="str">
        <f t="shared" si="5"/>
        <v>Log 1 @ 57</v>
      </c>
      <c r="AA22" s="6"/>
      <c r="AB22" s="6"/>
      <c r="AC22" s="6"/>
    </row>
    <row r="23" spans="1:30" x14ac:dyDescent="0.25">
      <c r="A23" t="s">
        <v>45</v>
      </c>
      <c r="C23" s="3">
        <f t="shared" si="4"/>
        <v>94</v>
      </c>
      <c r="D23" s="1">
        <v>96</v>
      </c>
      <c r="E23" s="1" t="s">
        <v>6</v>
      </c>
      <c r="F23" s="26" t="str">
        <f t="shared" si="2"/>
        <v>SM</v>
      </c>
      <c r="G23" s="4">
        <f t="shared" si="0"/>
        <v>95</v>
      </c>
      <c r="H23">
        <v>65</v>
      </c>
      <c r="I23" s="2" t="s">
        <v>117</v>
      </c>
      <c r="J23" s="3">
        <v>1</v>
      </c>
      <c r="K23" s="8"/>
      <c r="L23" s="23"/>
      <c r="S23" s="6">
        <v>65</v>
      </c>
      <c r="T23" s="10" t="str">
        <f t="shared" si="5"/>
        <v>Log 1 @ 65</v>
      </c>
      <c r="AA23" s="6"/>
      <c r="AB23" s="6"/>
      <c r="AC23" s="6"/>
    </row>
    <row r="24" spans="1:30" ht="13.5" customHeight="1" x14ac:dyDescent="0.25">
      <c r="A24" s="4" t="s">
        <v>39</v>
      </c>
      <c r="B24" s="20" t="s">
        <v>54</v>
      </c>
      <c r="C24" s="3">
        <f t="shared" si="4"/>
        <v>96</v>
      </c>
      <c r="D24" s="1">
        <v>97.5</v>
      </c>
      <c r="E24" s="1" t="s">
        <v>22</v>
      </c>
      <c r="F24" s="26" t="str">
        <f t="shared" si="2"/>
        <v>ML</v>
      </c>
      <c r="G24" s="4">
        <f t="shared" si="0"/>
        <v>96.75</v>
      </c>
      <c r="H24">
        <v>78.5</v>
      </c>
      <c r="I24" s="2" t="s">
        <v>127</v>
      </c>
      <c r="J24" s="3">
        <v>1</v>
      </c>
      <c r="K24" s="8"/>
      <c r="L24" s="23"/>
      <c r="S24" s="6">
        <v>78.5</v>
      </c>
      <c r="T24" s="10" t="str">
        <f t="shared" si="5"/>
        <v>Log 1 @ 78.5</v>
      </c>
      <c r="AA24" s="6"/>
      <c r="AB24" s="6"/>
      <c r="AC24" s="6"/>
      <c r="AD24" s="7"/>
    </row>
    <row r="25" spans="1:30" x14ac:dyDescent="0.25">
      <c r="C25" s="3">
        <f t="shared" si="4"/>
        <v>97.5</v>
      </c>
      <c r="D25" s="1">
        <v>98.5</v>
      </c>
      <c r="E25" s="1" t="s">
        <v>7</v>
      </c>
      <c r="F25" s="26" t="str">
        <f t="shared" si="2"/>
        <v>SP</v>
      </c>
      <c r="G25" s="4">
        <f t="shared" si="0"/>
        <v>98</v>
      </c>
      <c r="H25">
        <v>79</v>
      </c>
      <c r="I25" s="2" t="s">
        <v>118</v>
      </c>
      <c r="J25" s="3">
        <v>1</v>
      </c>
      <c r="K25" s="8"/>
      <c r="L25" s="23"/>
      <c r="S25" s="6">
        <v>79</v>
      </c>
      <c r="T25" s="10" t="str">
        <f t="shared" si="5"/>
        <v>Log 1 @ 79</v>
      </c>
      <c r="AA25" s="6"/>
      <c r="AB25" s="6"/>
      <c r="AC25" s="6"/>
    </row>
    <row r="26" spans="1:30" x14ac:dyDescent="0.25">
      <c r="C26" s="3">
        <f t="shared" si="4"/>
        <v>98.5</v>
      </c>
      <c r="D26" s="1">
        <v>99</v>
      </c>
      <c r="E26" s="1" t="s">
        <v>22</v>
      </c>
      <c r="F26" s="26" t="str">
        <f t="shared" si="2"/>
        <v>ML</v>
      </c>
      <c r="G26" s="4">
        <f t="shared" si="0"/>
        <v>98.75</v>
      </c>
      <c r="H26">
        <v>80.5</v>
      </c>
      <c r="I26" s="2" t="s">
        <v>81</v>
      </c>
      <c r="J26" s="3">
        <v>1</v>
      </c>
      <c r="K26" s="8"/>
      <c r="L26" s="23"/>
      <c r="S26" s="6">
        <v>80.5</v>
      </c>
      <c r="T26" s="10" t="str">
        <f t="shared" si="5"/>
        <v>Log 1 @ 80.5</v>
      </c>
      <c r="AA26" s="6"/>
      <c r="AB26" s="6"/>
      <c r="AC26" s="6"/>
    </row>
    <row r="27" spans="1:30" x14ac:dyDescent="0.25">
      <c r="C27" s="3">
        <f t="shared" si="4"/>
        <v>99</v>
      </c>
      <c r="D27" s="1">
        <v>105</v>
      </c>
      <c r="E27" s="1" t="s">
        <v>60</v>
      </c>
      <c r="F27" s="26" t="str">
        <f t="shared" si="2"/>
        <v>NR</v>
      </c>
      <c r="G27" s="4">
        <f t="shared" si="0"/>
        <v>102</v>
      </c>
      <c r="H27">
        <v>82.5</v>
      </c>
      <c r="I27" s="2" t="s">
        <v>82</v>
      </c>
      <c r="J27" s="3">
        <v>1</v>
      </c>
      <c r="K27" s="8"/>
      <c r="L27" s="23"/>
      <c r="S27" s="6">
        <v>82.5</v>
      </c>
      <c r="T27" s="10" t="str">
        <f t="shared" si="5"/>
        <v>Log 1 @ 82.5</v>
      </c>
      <c r="AA27" s="6"/>
      <c r="AB27" s="6"/>
      <c r="AC27" s="6"/>
    </row>
    <row r="28" spans="1:30" x14ac:dyDescent="0.25">
      <c r="C28" s="3">
        <f t="shared" si="4"/>
        <v>105</v>
      </c>
      <c r="D28" s="1">
        <v>106</v>
      </c>
      <c r="E28" s="1" t="s">
        <v>7</v>
      </c>
      <c r="F28" s="26" t="str">
        <f t="shared" si="2"/>
        <v>SP</v>
      </c>
      <c r="G28" s="4">
        <f t="shared" si="0"/>
        <v>105.5</v>
      </c>
      <c r="H28">
        <v>86.5</v>
      </c>
      <c r="I28" s="2" t="s">
        <v>119</v>
      </c>
      <c r="J28" s="3">
        <v>1</v>
      </c>
      <c r="K28" s="8"/>
      <c r="L28" s="23"/>
      <c r="S28" s="6">
        <v>86.5</v>
      </c>
      <c r="T28" s="10" t="str">
        <f t="shared" si="5"/>
        <v>Log 1 @ 86.5</v>
      </c>
      <c r="AA28" s="6"/>
      <c r="AB28" s="6"/>
      <c r="AC28" s="6"/>
    </row>
    <row r="29" spans="1:30" x14ac:dyDescent="0.25">
      <c r="C29" s="3">
        <f t="shared" si="4"/>
        <v>106</v>
      </c>
      <c r="D29" s="1">
        <v>109</v>
      </c>
      <c r="E29" s="1" t="s">
        <v>58</v>
      </c>
      <c r="F29" s="26" t="str">
        <f t="shared" si="2"/>
        <v>SP</v>
      </c>
      <c r="G29" s="4">
        <f t="shared" si="0"/>
        <v>107.5</v>
      </c>
      <c r="H29">
        <v>89</v>
      </c>
      <c r="I29" s="2" t="s">
        <v>120</v>
      </c>
      <c r="J29" s="3">
        <v>1</v>
      </c>
      <c r="K29" s="8"/>
      <c r="L29" s="23"/>
      <c r="S29" s="6">
        <v>89</v>
      </c>
      <c r="T29" s="10" t="str">
        <f t="shared" si="5"/>
        <v>Log 1 @ 89</v>
      </c>
      <c r="AA29" s="6"/>
      <c r="AB29" s="6"/>
      <c r="AC29" s="6"/>
    </row>
    <row r="30" spans="1:30" x14ac:dyDescent="0.25">
      <c r="C30" s="3">
        <f t="shared" si="4"/>
        <v>109</v>
      </c>
      <c r="D30" s="1">
        <v>116</v>
      </c>
      <c r="E30" s="1" t="s">
        <v>22</v>
      </c>
      <c r="F30" s="26" t="str">
        <f t="shared" si="2"/>
        <v>ML</v>
      </c>
      <c r="G30" s="4">
        <f t="shared" si="0"/>
        <v>112.5</v>
      </c>
      <c r="H30">
        <v>92</v>
      </c>
      <c r="I30" s="27" t="s">
        <v>130</v>
      </c>
      <c r="J30" s="3">
        <v>1</v>
      </c>
      <c r="K30" s="8"/>
      <c r="L30" s="23"/>
      <c r="S30" s="6">
        <v>92</v>
      </c>
      <c r="T30" s="10" t="str">
        <f t="shared" si="5"/>
        <v>Log 1 @ 92</v>
      </c>
      <c r="AA30" s="6"/>
      <c r="AB30" s="6"/>
      <c r="AC30" s="6"/>
      <c r="AD30" s="7"/>
    </row>
    <row r="31" spans="1:30" x14ac:dyDescent="0.25">
      <c r="C31" s="3">
        <f t="shared" si="4"/>
        <v>116</v>
      </c>
      <c r="D31" s="1">
        <v>119</v>
      </c>
      <c r="E31" s="1" t="s">
        <v>6</v>
      </c>
      <c r="F31" s="26" t="str">
        <f t="shared" si="2"/>
        <v>SM</v>
      </c>
      <c r="G31" s="4">
        <f t="shared" si="0"/>
        <v>117.5</v>
      </c>
      <c r="H31">
        <v>93.5</v>
      </c>
      <c r="I31" s="2" t="s">
        <v>121</v>
      </c>
      <c r="J31" s="3">
        <v>1</v>
      </c>
      <c r="K31" s="8"/>
      <c r="L31" s="23"/>
      <c r="S31" s="6">
        <v>93.5</v>
      </c>
      <c r="T31" s="10" t="str">
        <f t="shared" si="5"/>
        <v>Log 1 @ 93.5</v>
      </c>
      <c r="AA31" s="6"/>
      <c r="AB31" s="6"/>
      <c r="AC31" s="6"/>
    </row>
    <row r="32" spans="1:30" x14ac:dyDescent="0.25">
      <c r="C32" s="3">
        <f t="shared" si="4"/>
        <v>119</v>
      </c>
      <c r="D32" s="1">
        <v>122</v>
      </c>
      <c r="E32" s="1" t="s">
        <v>58</v>
      </c>
      <c r="F32" s="26" t="str">
        <f t="shared" si="2"/>
        <v>SP</v>
      </c>
      <c r="G32" s="4">
        <f t="shared" si="0"/>
        <v>120.5</v>
      </c>
      <c r="H32">
        <v>94</v>
      </c>
      <c r="I32" s="2" t="s">
        <v>103</v>
      </c>
      <c r="J32" s="3">
        <v>1</v>
      </c>
      <c r="K32" s="8"/>
      <c r="L32" s="23"/>
      <c r="S32" s="6">
        <v>94</v>
      </c>
      <c r="T32" s="10" t="str">
        <f t="shared" si="5"/>
        <v>Log 1 @ 94</v>
      </c>
      <c r="AA32" s="6"/>
      <c r="AB32" s="6"/>
      <c r="AC32" s="6"/>
      <c r="AD32" s="6"/>
    </row>
    <row r="33" spans="3:30" x14ac:dyDescent="0.25">
      <c r="C33" s="3">
        <f t="shared" si="4"/>
        <v>122</v>
      </c>
      <c r="D33" s="1">
        <v>126.5</v>
      </c>
      <c r="E33" s="1" t="s">
        <v>22</v>
      </c>
      <c r="F33" s="26" t="str">
        <f t="shared" si="2"/>
        <v>ML</v>
      </c>
      <c r="G33" s="4">
        <f t="shared" si="0"/>
        <v>124.25</v>
      </c>
      <c r="H33">
        <v>95</v>
      </c>
      <c r="I33" s="2" t="s">
        <v>104</v>
      </c>
      <c r="J33" s="3">
        <v>1</v>
      </c>
      <c r="K33" s="8"/>
      <c r="L33" s="23"/>
      <c r="S33" s="6">
        <v>94.25</v>
      </c>
      <c r="T33" s="10" t="str">
        <f t="shared" si="5"/>
        <v>Log 1 @ 94.25</v>
      </c>
      <c r="AB33" s="6"/>
      <c r="AC33" s="6"/>
      <c r="AD33" s="6"/>
    </row>
    <row r="34" spans="3:30" x14ac:dyDescent="0.25">
      <c r="C34" s="3">
        <f t="shared" si="4"/>
        <v>126.5</v>
      </c>
      <c r="D34" s="1">
        <v>131</v>
      </c>
      <c r="E34" s="1" t="s">
        <v>6</v>
      </c>
      <c r="F34" s="26" t="str">
        <f t="shared" si="2"/>
        <v>SM</v>
      </c>
      <c r="G34" s="4">
        <f t="shared" si="0"/>
        <v>128.75</v>
      </c>
      <c r="H34">
        <v>96</v>
      </c>
      <c r="I34" s="2" t="s">
        <v>83</v>
      </c>
      <c r="J34" s="3">
        <v>1</v>
      </c>
      <c r="K34" s="8"/>
      <c r="L34" s="23"/>
      <c r="S34" s="6">
        <v>96</v>
      </c>
      <c r="T34" s="10" t="str">
        <f t="shared" si="5"/>
        <v>Log 1 @ 96</v>
      </c>
      <c r="AA34" s="6"/>
      <c r="AB34" s="6"/>
      <c r="AC34" s="6"/>
    </row>
    <row r="35" spans="3:30" x14ac:dyDescent="0.25">
      <c r="C35" s="3">
        <f t="shared" si="4"/>
        <v>131</v>
      </c>
      <c r="D35" s="1">
        <v>136</v>
      </c>
      <c r="E35" s="1" t="s">
        <v>58</v>
      </c>
      <c r="F35" s="26" t="str">
        <f t="shared" si="2"/>
        <v>SP</v>
      </c>
      <c r="G35" s="4">
        <f t="shared" si="0"/>
        <v>133.5</v>
      </c>
      <c r="H35">
        <v>97.5</v>
      </c>
      <c r="I35" s="2" t="s">
        <v>84</v>
      </c>
      <c r="J35" s="3">
        <v>1</v>
      </c>
      <c r="K35" s="8"/>
      <c r="L35" s="23"/>
      <c r="S35" s="6">
        <v>97.5</v>
      </c>
      <c r="T35" s="10" t="str">
        <f t="shared" si="5"/>
        <v>Log 1 @ 97.5</v>
      </c>
      <c r="AA35" s="6"/>
      <c r="AB35" s="6"/>
      <c r="AC35" s="6"/>
    </row>
    <row r="36" spans="3:30" x14ac:dyDescent="0.25">
      <c r="C36" s="3">
        <f t="shared" si="4"/>
        <v>136</v>
      </c>
      <c r="D36" s="1">
        <v>138</v>
      </c>
      <c r="E36" s="1" t="s">
        <v>6</v>
      </c>
      <c r="F36" s="26" t="str">
        <f t="shared" si="2"/>
        <v>SM</v>
      </c>
      <c r="G36" s="4">
        <f t="shared" si="0"/>
        <v>137</v>
      </c>
      <c r="H36">
        <v>98.5</v>
      </c>
      <c r="I36" s="2" t="s">
        <v>83</v>
      </c>
      <c r="J36" s="3">
        <v>1</v>
      </c>
      <c r="S36" s="6">
        <v>98.5</v>
      </c>
      <c r="T36" s="10" t="str">
        <f t="shared" si="5"/>
        <v>Log 1 @ 98.5</v>
      </c>
      <c r="AA36" s="6"/>
      <c r="AB36" s="6"/>
      <c r="AC36" s="6"/>
    </row>
    <row r="37" spans="3:30" x14ac:dyDescent="0.25">
      <c r="C37" s="3">
        <f t="shared" si="4"/>
        <v>138</v>
      </c>
      <c r="D37" s="1">
        <v>144.5</v>
      </c>
      <c r="E37" s="1" t="s">
        <v>58</v>
      </c>
      <c r="F37" s="26" t="str">
        <f t="shared" si="2"/>
        <v>SP</v>
      </c>
      <c r="G37" s="4">
        <f t="shared" si="0"/>
        <v>141.25</v>
      </c>
      <c r="H37">
        <v>99</v>
      </c>
      <c r="I37" s="2" t="s">
        <v>85</v>
      </c>
      <c r="J37" s="3">
        <v>1</v>
      </c>
      <c r="S37" s="6">
        <v>99</v>
      </c>
      <c r="T37" s="10" t="str">
        <f t="shared" si="5"/>
        <v>Log 1 @ 99</v>
      </c>
      <c r="AA37" s="6"/>
      <c r="AB37" s="6"/>
      <c r="AC37" s="6"/>
    </row>
    <row r="38" spans="3:30" x14ac:dyDescent="0.25">
      <c r="C38" s="3">
        <f t="shared" si="4"/>
        <v>144.5</v>
      </c>
      <c r="D38" s="1">
        <v>147</v>
      </c>
      <c r="E38" s="1" t="s">
        <v>6</v>
      </c>
      <c r="F38" s="26" t="str">
        <f t="shared" si="2"/>
        <v>SM</v>
      </c>
      <c r="G38" s="4">
        <f t="shared" si="0"/>
        <v>145.75</v>
      </c>
      <c r="H38">
        <v>101</v>
      </c>
      <c r="I38" s="27" t="s">
        <v>349</v>
      </c>
      <c r="J38" s="3">
        <v>1</v>
      </c>
      <c r="S38" s="6">
        <v>101.25</v>
      </c>
      <c r="T38" s="10" t="str">
        <f t="shared" si="5"/>
        <v>Log 1 @ 101.25</v>
      </c>
      <c r="AA38" s="6"/>
      <c r="AB38" s="6"/>
      <c r="AC38" s="6"/>
    </row>
    <row r="39" spans="3:30" x14ac:dyDescent="0.25">
      <c r="C39" s="3">
        <f t="shared" si="4"/>
        <v>147</v>
      </c>
      <c r="D39" s="1">
        <v>150</v>
      </c>
      <c r="E39" s="1" t="s">
        <v>58</v>
      </c>
      <c r="F39" s="26" t="str">
        <f t="shared" si="2"/>
        <v>SP</v>
      </c>
      <c r="G39" s="4">
        <f t="shared" si="0"/>
        <v>148.5</v>
      </c>
      <c r="H39">
        <v>101.25</v>
      </c>
      <c r="I39" s="2" t="s">
        <v>86</v>
      </c>
      <c r="J39" s="3">
        <v>1</v>
      </c>
      <c r="S39" s="6">
        <v>105</v>
      </c>
      <c r="T39" s="10" t="str">
        <f t="shared" si="5"/>
        <v>Log 1 @ 105</v>
      </c>
      <c r="AA39" s="6"/>
      <c r="AB39" s="6"/>
      <c r="AC39" s="6"/>
    </row>
    <row r="40" spans="3:30" x14ac:dyDescent="0.25">
      <c r="C40" s="3">
        <f t="shared" si="4"/>
        <v>150</v>
      </c>
      <c r="D40" s="1">
        <v>155</v>
      </c>
      <c r="E40" s="1" t="s">
        <v>22</v>
      </c>
      <c r="F40" s="26" t="str">
        <f t="shared" si="2"/>
        <v>ML</v>
      </c>
      <c r="G40" s="4">
        <f t="shared" si="0"/>
        <v>152.5</v>
      </c>
      <c r="H40">
        <v>105</v>
      </c>
      <c r="I40" s="2" t="s">
        <v>87</v>
      </c>
      <c r="J40" s="3">
        <v>1</v>
      </c>
      <c r="S40" s="6">
        <v>105.5</v>
      </c>
      <c r="T40" s="10" t="str">
        <f t="shared" si="5"/>
        <v>Log 1 @ 105.5</v>
      </c>
      <c r="AA40" s="6"/>
      <c r="AB40" s="6"/>
      <c r="AC40" s="6"/>
    </row>
    <row r="41" spans="3:30" x14ac:dyDescent="0.25">
      <c r="H41">
        <v>105.5</v>
      </c>
      <c r="I41" s="2" t="s">
        <v>88</v>
      </c>
      <c r="J41" s="3">
        <v>1</v>
      </c>
      <c r="S41" s="6">
        <v>109</v>
      </c>
      <c r="T41" s="10" t="str">
        <f t="shared" si="5"/>
        <v>Log 1 @ 109</v>
      </c>
      <c r="AA41" s="6"/>
      <c r="AB41" s="6"/>
      <c r="AC41" s="6"/>
    </row>
    <row r="42" spans="3:30" x14ac:dyDescent="0.25">
      <c r="H42">
        <v>109</v>
      </c>
      <c r="I42" s="2" t="s">
        <v>89</v>
      </c>
      <c r="J42" s="3">
        <v>1</v>
      </c>
      <c r="S42" s="6">
        <v>111</v>
      </c>
      <c r="T42" s="10" t="str">
        <f t="shared" si="5"/>
        <v>Log 1 @ 111</v>
      </c>
      <c r="AA42" s="6"/>
      <c r="AB42" s="6"/>
      <c r="AC42" s="6"/>
    </row>
    <row r="43" spans="3:30" x14ac:dyDescent="0.25">
      <c r="H43">
        <v>111</v>
      </c>
      <c r="I43" s="2" t="s">
        <v>90</v>
      </c>
      <c r="J43" s="3">
        <v>1</v>
      </c>
      <c r="S43" s="6">
        <v>115</v>
      </c>
      <c r="T43" s="10" t="str">
        <f t="shared" si="5"/>
        <v>Log 1 @ 115</v>
      </c>
      <c r="AA43" s="6"/>
      <c r="AB43" s="6"/>
      <c r="AC43" s="6"/>
    </row>
    <row r="44" spans="3:30" x14ac:dyDescent="0.25">
      <c r="H44">
        <v>115</v>
      </c>
      <c r="I44" s="2" t="s">
        <v>122</v>
      </c>
      <c r="J44" s="3">
        <v>1</v>
      </c>
      <c r="S44" s="6">
        <v>116</v>
      </c>
      <c r="T44" s="10" t="str">
        <f t="shared" si="5"/>
        <v>Log 1 @ 116</v>
      </c>
      <c r="AA44" s="6"/>
      <c r="AB44" s="6"/>
      <c r="AC44" s="6"/>
    </row>
    <row r="45" spans="3:30" x14ac:dyDescent="0.25">
      <c r="H45">
        <v>116</v>
      </c>
      <c r="I45" s="2" t="s">
        <v>123</v>
      </c>
      <c r="J45" s="3">
        <v>1</v>
      </c>
      <c r="S45" s="6">
        <v>119</v>
      </c>
      <c r="T45" s="10" t="str">
        <f t="shared" si="5"/>
        <v>Log 1 @ 119</v>
      </c>
      <c r="AA45" s="6"/>
      <c r="AB45" s="6"/>
      <c r="AC45" s="6"/>
    </row>
    <row r="46" spans="3:30" x14ac:dyDescent="0.25">
      <c r="H46">
        <v>119</v>
      </c>
      <c r="I46" s="2" t="s">
        <v>124</v>
      </c>
      <c r="J46" s="3">
        <v>1</v>
      </c>
      <c r="S46" s="6">
        <v>121</v>
      </c>
      <c r="T46" s="10" t="str">
        <f t="shared" si="5"/>
        <v>Log 1 @ 121</v>
      </c>
      <c r="AA46" s="6"/>
      <c r="AB46" s="6"/>
      <c r="AC46" s="6"/>
    </row>
    <row r="47" spans="3:30" x14ac:dyDescent="0.25">
      <c r="H47">
        <v>121</v>
      </c>
      <c r="I47" s="2" t="s">
        <v>91</v>
      </c>
      <c r="J47" s="3">
        <v>1</v>
      </c>
      <c r="S47" s="6">
        <v>122</v>
      </c>
      <c r="T47" s="10" t="str">
        <f t="shared" si="5"/>
        <v>Log 1 @ 122</v>
      </c>
      <c r="AA47" s="6"/>
      <c r="AB47" s="6"/>
      <c r="AC47" s="6"/>
    </row>
    <row r="48" spans="3:30" x14ac:dyDescent="0.25">
      <c r="H48">
        <v>122</v>
      </c>
      <c r="I48" s="2" t="s">
        <v>92</v>
      </c>
      <c r="J48" s="3">
        <v>1</v>
      </c>
      <c r="S48" s="6">
        <v>125</v>
      </c>
      <c r="T48" s="10" t="str">
        <f t="shared" si="5"/>
        <v>Log 1 @ 125</v>
      </c>
      <c r="AA48" s="6"/>
      <c r="AB48" s="6"/>
      <c r="AC48" s="6"/>
    </row>
    <row r="49" spans="8:30" x14ac:dyDescent="0.25">
      <c r="H49">
        <v>125</v>
      </c>
      <c r="I49" s="2" t="s">
        <v>93</v>
      </c>
      <c r="J49" s="3">
        <v>1</v>
      </c>
      <c r="S49" s="6">
        <v>126.5</v>
      </c>
      <c r="T49" s="10" t="str">
        <f t="shared" si="5"/>
        <v>Log 1 @ 126.5</v>
      </c>
      <c r="AA49" s="6"/>
      <c r="AB49" s="6"/>
      <c r="AC49" s="6"/>
    </row>
    <row r="50" spans="8:30" x14ac:dyDescent="0.25">
      <c r="H50">
        <v>126.5</v>
      </c>
      <c r="I50" s="2" t="s">
        <v>94</v>
      </c>
      <c r="J50" s="3">
        <v>1</v>
      </c>
      <c r="S50" s="6">
        <v>131</v>
      </c>
      <c r="T50" s="10" t="str">
        <f t="shared" si="5"/>
        <v>Log 1 @ 131</v>
      </c>
      <c r="AA50" s="6"/>
      <c r="AB50" s="6"/>
      <c r="AC50" s="6"/>
    </row>
    <row r="51" spans="8:30" x14ac:dyDescent="0.25">
      <c r="H51">
        <v>131</v>
      </c>
      <c r="I51" s="2" t="s">
        <v>96</v>
      </c>
      <c r="J51" s="3">
        <v>1</v>
      </c>
      <c r="S51" s="6">
        <v>136</v>
      </c>
      <c r="T51" s="10" t="str">
        <f t="shared" si="5"/>
        <v>Log 1 @ 136</v>
      </c>
      <c r="AA51" s="6"/>
      <c r="AB51" s="6"/>
      <c r="AC51" s="6"/>
    </row>
    <row r="52" spans="8:30" x14ac:dyDescent="0.25">
      <c r="H52">
        <v>136</v>
      </c>
      <c r="I52" s="2" t="s">
        <v>95</v>
      </c>
      <c r="J52" s="3">
        <v>1</v>
      </c>
      <c r="S52" s="6">
        <v>138</v>
      </c>
      <c r="T52" s="10" t="str">
        <f t="shared" si="5"/>
        <v>Log 1 @ 138</v>
      </c>
      <c r="AA52" s="6"/>
      <c r="AB52" s="6"/>
      <c r="AC52" s="6"/>
    </row>
    <row r="53" spans="8:30" x14ac:dyDescent="0.25">
      <c r="H53">
        <v>138</v>
      </c>
      <c r="I53" s="2" t="s">
        <v>96</v>
      </c>
      <c r="J53" s="3">
        <v>1</v>
      </c>
      <c r="S53" s="6">
        <v>143</v>
      </c>
      <c r="T53" s="10" t="str">
        <f t="shared" si="5"/>
        <v>Log 1 @ 143</v>
      </c>
      <c r="AA53" s="6"/>
      <c r="AB53" s="6"/>
      <c r="AC53" s="6"/>
    </row>
    <row r="54" spans="8:30" x14ac:dyDescent="0.25">
      <c r="H54">
        <v>143</v>
      </c>
      <c r="I54" s="2" t="s">
        <v>97</v>
      </c>
      <c r="J54" s="3">
        <v>1</v>
      </c>
      <c r="S54" s="6">
        <v>144.5</v>
      </c>
      <c r="T54" s="10" t="str">
        <f t="shared" si="5"/>
        <v>Log 1 @ 144.5</v>
      </c>
      <c r="AA54" s="6"/>
      <c r="AB54" s="6"/>
      <c r="AC54" s="6"/>
    </row>
    <row r="55" spans="8:30" x14ac:dyDescent="0.25">
      <c r="H55">
        <v>144.5</v>
      </c>
      <c r="I55" s="2" t="s">
        <v>98</v>
      </c>
      <c r="J55" s="3">
        <v>1</v>
      </c>
      <c r="S55" s="6">
        <v>147</v>
      </c>
      <c r="T55" s="10" t="str">
        <f t="shared" si="5"/>
        <v>Log 1 @ 147</v>
      </c>
      <c r="AA55" s="6"/>
      <c r="AB55" s="6"/>
      <c r="AC55" s="6"/>
    </row>
    <row r="56" spans="8:30" x14ac:dyDescent="0.25">
      <c r="H56">
        <v>147</v>
      </c>
      <c r="I56" s="2" t="s">
        <v>125</v>
      </c>
      <c r="J56" s="3">
        <v>1</v>
      </c>
      <c r="S56" s="6">
        <v>147.25</v>
      </c>
      <c r="T56" s="10" t="str">
        <f t="shared" si="5"/>
        <v>Log 1 @ 147.25</v>
      </c>
      <c r="AA56" s="6"/>
      <c r="AB56" s="6"/>
      <c r="AC56" s="6"/>
    </row>
    <row r="57" spans="8:30" x14ac:dyDescent="0.25">
      <c r="H57">
        <v>147.25</v>
      </c>
      <c r="I57" s="2" t="s">
        <v>99</v>
      </c>
      <c r="J57" s="3">
        <v>1</v>
      </c>
      <c r="S57" s="6">
        <v>150</v>
      </c>
      <c r="T57" s="10" t="str">
        <f t="shared" si="5"/>
        <v>Log 1 @ 150</v>
      </c>
      <c r="AB57" s="6"/>
      <c r="AC57" s="6"/>
      <c r="AD57" s="6"/>
    </row>
    <row r="58" spans="8:30" x14ac:dyDescent="0.25">
      <c r="H58">
        <v>150</v>
      </c>
      <c r="I58" s="2" t="s">
        <v>100</v>
      </c>
      <c r="J58" s="3">
        <v>1</v>
      </c>
      <c r="S58" s="6">
        <v>154</v>
      </c>
      <c r="T58" s="10" t="str">
        <f t="shared" si="5"/>
        <v>Log 1 @ 154</v>
      </c>
      <c r="AA58" s="6"/>
      <c r="AB58" s="6"/>
      <c r="AC58" s="6"/>
    </row>
    <row r="59" spans="8:30" x14ac:dyDescent="0.25">
      <c r="H59">
        <v>154</v>
      </c>
      <c r="I59" s="2" t="s">
        <v>101</v>
      </c>
      <c r="J59" s="3">
        <v>1</v>
      </c>
      <c r="AA59" s="6"/>
      <c r="AB59" s="6"/>
      <c r="AC59" s="6"/>
    </row>
    <row r="62" spans="8:30" x14ac:dyDescent="0.25">
      <c r="AA62" s="25"/>
      <c r="AB62" s="25"/>
      <c r="AC62" s="25"/>
    </row>
    <row r="63" spans="8:30" x14ac:dyDescent="0.25">
      <c r="AA63" s="6"/>
      <c r="AB63" s="6"/>
      <c r="AC63" s="6"/>
    </row>
    <row r="64" spans="8:30" x14ac:dyDescent="0.25">
      <c r="AA64" s="6"/>
      <c r="AB64" s="6"/>
      <c r="AC64" s="6"/>
    </row>
    <row r="65" spans="27:29" x14ac:dyDescent="0.25">
      <c r="AA65" s="6"/>
      <c r="AB65" s="6"/>
      <c r="AC6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2C2B-C7D1-4A89-A44D-114AF1329316}">
  <dimension ref="A1:AD44"/>
  <sheetViews>
    <sheetView zoomScale="50" zoomScaleNormal="50" workbookViewId="0"/>
  </sheetViews>
  <sheetFormatPr defaultRowHeight="15" x14ac:dyDescent="0.25"/>
  <cols>
    <col min="1" max="1" width="28.85546875" bestFit="1" customWidth="1"/>
    <col min="2" max="2" width="25" customWidth="1"/>
    <col min="3" max="4" width="12.7109375" style="1" customWidth="1"/>
    <col min="5" max="5" width="18.140625" style="1" bestFit="1" customWidth="1"/>
    <col min="6" max="6" width="12.42578125" bestFit="1" customWidth="1"/>
    <col min="7" max="7" width="37.85546875" style="2" customWidth="1"/>
    <col min="8" max="8" width="11.140625" style="1" bestFit="1" customWidth="1"/>
    <col min="9" max="9" width="12" bestFit="1" customWidth="1"/>
    <col min="10" max="10" width="8.7109375" bestFit="1" customWidth="1"/>
    <col min="12" max="13" width="12.42578125" bestFit="1" customWidth="1"/>
    <col min="14" max="14" width="11.85546875" bestFit="1" customWidth="1"/>
    <col min="15" max="15" width="10.140625" bestFit="1" customWidth="1"/>
    <col min="16" max="16" width="12" bestFit="1" customWidth="1"/>
    <col min="17" max="17" width="10.7109375" bestFit="1" customWidth="1"/>
    <col min="18" max="18" width="12" bestFit="1" customWidth="1"/>
    <col min="19" max="19" width="16.85546875" bestFit="1" customWidth="1"/>
    <col min="20" max="20" width="16.42578125" bestFit="1" customWidth="1"/>
    <col min="21" max="21" width="19.140625" bestFit="1" customWidth="1"/>
    <col min="22" max="22" width="18.28515625" bestFit="1" customWidth="1"/>
    <col min="23" max="23" width="15.85546875" bestFit="1" customWidth="1"/>
    <col min="31" max="31" width="12.5703125" bestFit="1" customWidth="1"/>
    <col min="32" max="32" width="12.5703125" customWidth="1"/>
    <col min="33" max="33" width="14.42578125" customWidth="1"/>
  </cols>
  <sheetData>
    <row r="1" spans="1:30" x14ac:dyDescent="0.25">
      <c r="A1" s="13" t="s">
        <v>23</v>
      </c>
      <c r="B1" s="13" t="s">
        <v>40</v>
      </c>
      <c r="C1" s="3" t="s">
        <v>0</v>
      </c>
      <c r="D1" s="3" t="s">
        <v>1</v>
      </c>
      <c r="E1" s="4" t="s">
        <v>8</v>
      </c>
      <c r="F1" s="26" t="s">
        <v>128</v>
      </c>
      <c r="G1" s="4" t="s">
        <v>9</v>
      </c>
      <c r="H1" t="s">
        <v>12</v>
      </c>
      <c r="I1" s="24" t="s">
        <v>2</v>
      </c>
      <c r="J1" s="3" t="s">
        <v>3</v>
      </c>
      <c r="K1" s="15" t="s">
        <v>11</v>
      </c>
      <c r="L1" s="15" t="s">
        <v>10</v>
      </c>
      <c r="M1" s="16" t="s">
        <v>13</v>
      </c>
      <c r="N1" s="16" t="s">
        <v>14</v>
      </c>
      <c r="O1" s="16" t="s">
        <v>15</v>
      </c>
      <c r="P1" s="16" t="s">
        <v>16</v>
      </c>
      <c r="Q1" s="16" t="s">
        <v>17</v>
      </c>
      <c r="R1" s="21" t="s">
        <v>61</v>
      </c>
      <c r="S1" t="s">
        <v>131</v>
      </c>
      <c r="T1" s="17" t="s">
        <v>18</v>
      </c>
      <c r="U1" s="16" t="s">
        <v>19</v>
      </c>
      <c r="V1" s="16" t="s">
        <v>20</v>
      </c>
      <c r="W1" s="16" t="s">
        <v>21</v>
      </c>
      <c r="X1" s="21" t="s">
        <v>347</v>
      </c>
      <c r="Y1" s="21" t="s">
        <v>348</v>
      </c>
    </row>
    <row r="2" spans="1:30" ht="17.25" customHeight="1" x14ac:dyDescent="0.25">
      <c r="A2" s="4" t="s">
        <v>346</v>
      </c>
      <c r="B2" s="4" t="s">
        <v>345</v>
      </c>
      <c r="C2" s="3">
        <v>0</v>
      </c>
      <c r="D2" s="3">
        <v>10</v>
      </c>
      <c r="E2" s="4" t="s">
        <v>53</v>
      </c>
      <c r="F2" s="3" t="str">
        <f t="shared" ref="F2:F16" si="0">IF(LEN(E2)&lt;=3,E2,LEFT(E2,FIND("-",E2)-1))</f>
        <v>NL</v>
      </c>
      <c r="G2" s="3">
        <f t="shared" ref="G2:G16" si="1">(D2-C2)/2+C2</f>
        <v>5</v>
      </c>
      <c r="H2" s="4">
        <v>1</v>
      </c>
      <c r="I2" s="26" t="s">
        <v>135</v>
      </c>
      <c r="J2" s="4">
        <v>1</v>
      </c>
      <c r="K2">
        <v>15</v>
      </c>
      <c r="L2" s="24">
        <v>0.7</v>
      </c>
      <c r="M2" s="3" t="s">
        <v>5</v>
      </c>
      <c r="N2" s="9" t="s">
        <v>5</v>
      </c>
      <c r="O2" s="9">
        <v>10</v>
      </c>
      <c r="P2" s="9">
        <v>20</v>
      </c>
      <c r="Q2" s="9"/>
      <c r="R2" s="18">
        <v>10</v>
      </c>
      <c r="S2">
        <v>10</v>
      </c>
      <c r="T2" s="22" t="str">
        <f t="shared" ref="T2:T21" si="2">$B$2&amp;" @ "&amp;S2</f>
        <v>Log 2 @ 10</v>
      </c>
      <c r="U2" s="9" t="s">
        <v>5</v>
      </c>
      <c r="V2" s="9" t="s">
        <v>5</v>
      </c>
      <c r="W2" s="9" t="s">
        <v>5</v>
      </c>
      <c r="X2">
        <v>41</v>
      </c>
      <c r="Y2">
        <v>63</v>
      </c>
      <c r="AD2" s="6"/>
    </row>
    <row r="3" spans="1:30" x14ac:dyDescent="0.25">
      <c r="A3" s="4" t="s">
        <v>29</v>
      </c>
      <c r="B3" s="4" t="s">
        <v>334</v>
      </c>
      <c r="C3" s="3">
        <f t="shared" ref="C3:C16" si="3">D2</f>
        <v>10</v>
      </c>
      <c r="D3" s="3">
        <v>63.5</v>
      </c>
      <c r="E3" s="4" t="s">
        <v>22</v>
      </c>
      <c r="F3" s="3" t="str">
        <f t="shared" si="0"/>
        <v>ML</v>
      </c>
      <c r="G3" s="3">
        <f t="shared" si="1"/>
        <v>36.75</v>
      </c>
      <c r="H3" s="4">
        <v>10</v>
      </c>
      <c r="I3" s="26" t="s">
        <v>136</v>
      </c>
      <c r="J3" s="4">
        <v>1</v>
      </c>
      <c r="K3">
        <v>20</v>
      </c>
      <c r="L3" s="24">
        <v>0.7</v>
      </c>
      <c r="M3" s="3" t="s">
        <v>5</v>
      </c>
      <c r="N3" s="9" t="s">
        <v>5</v>
      </c>
      <c r="O3" s="8">
        <f t="shared" ref="O3:O10" si="4">P2</f>
        <v>20</v>
      </c>
      <c r="P3" s="9">
        <v>30</v>
      </c>
      <c r="Q3" s="9"/>
      <c r="R3" s="18">
        <v>10</v>
      </c>
      <c r="S3">
        <v>15</v>
      </c>
      <c r="T3" s="22" t="str">
        <f t="shared" si="2"/>
        <v>Log 2 @ 15</v>
      </c>
      <c r="V3" s="9"/>
      <c r="W3" s="9"/>
      <c r="X3" s="9"/>
      <c r="AD3" s="6"/>
    </row>
    <row r="4" spans="1:30" x14ac:dyDescent="0.25">
      <c r="A4" s="4" t="s">
        <v>30</v>
      </c>
      <c r="B4" s="7" t="s">
        <v>4</v>
      </c>
      <c r="C4" s="3">
        <f t="shared" si="3"/>
        <v>63.5</v>
      </c>
      <c r="D4" s="3">
        <v>73</v>
      </c>
      <c r="E4" s="4" t="s">
        <v>157</v>
      </c>
      <c r="F4" s="3" t="str">
        <f t="shared" si="0"/>
        <v>SW</v>
      </c>
      <c r="G4" s="3">
        <f t="shared" si="1"/>
        <v>68.25</v>
      </c>
      <c r="H4" s="4">
        <v>15</v>
      </c>
      <c r="I4" s="26" t="s">
        <v>137</v>
      </c>
      <c r="J4" s="4">
        <v>1</v>
      </c>
      <c r="K4">
        <v>25</v>
      </c>
      <c r="L4" s="6">
        <v>0.8</v>
      </c>
      <c r="M4" s="3" t="s">
        <v>5</v>
      </c>
      <c r="N4" s="9" t="s">
        <v>5</v>
      </c>
      <c r="O4" s="8">
        <f t="shared" si="4"/>
        <v>30</v>
      </c>
      <c r="P4" s="9">
        <v>40</v>
      </c>
      <c r="Q4" s="9"/>
      <c r="R4" s="18">
        <v>10</v>
      </c>
      <c r="T4" s="22" t="str">
        <f t="shared" si="2"/>
        <v xml:space="preserve">Log 2 @ </v>
      </c>
      <c r="V4" s="9"/>
      <c r="W4" s="9"/>
      <c r="X4" s="9"/>
    </row>
    <row r="5" spans="1:30" x14ac:dyDescent="0.25">
      <c r="A5" s="4" t="s">
        <v>24</v>
      </c>
      <c r="B5" s="4">
        <v>62.5</v>
      </c>
      <c r="C5" s="3">
        <f t="shared" si="3"/>
        <v>73</v>
      </c>
      <c r="D5" s="4">
        <v>77</v>
      </c>
      <c r="E5" s="4" t="s">
        <v>55</v>
      </c>
      <c r="F5" s="3" t="str">
        <f t="shared" si="0"/>
        <v>SW</v>
      </c>
      <c r="G5" s="3">
        <f t="shared" si="1"/>
        <v>75</v>
      </c>
      <c r="H5" s="4">
        <v>20</v>
      </c>
      <c r="I5" s="26" t="s">
        <v>137</v>
      </c>
      <c r="J5" s="4">
        <v>1</v>
      </c>
      <c r="K5">
        <v>30</v>
      </c>
      <c r="L5" s="6">
        <v>0.8</v>
      </c>
      <c r="M5" s="3" t="s">
        <v>5</v>
      </c>
      <c r="N5" s="9" t="s">
        <v>5</v>
      </c>
      <c r="O5" s="8">
        <f t="shared" si="4"/>
        <v>40</v>
      </c>
      <c r="P5" s="9">
        <v>50</v>
      </c>
      <c r="Q5" s="9"/>
      <c r="R5" s="18">
        <v>10</v>
      </c>
      <c r="S5" s="6">
        <v>15</v>
      </c>
      <c r="T5" s="22" t="str">
        <f t="shared" si="2"/>
        <v>Log 2 @ 15</v>
      </c>
      <c r="V5" s="9"/>
      <c r="W5" s="9"/>
      <c r="X5" s="9"/>
    </row>
    <row r="6" spans="1:30" x14ac:dyDescent="0.25">
      <c r="A6" s="4" t="s">
        <v>25</v>
      </c>
      <c r="B6" s="4">
        <v>92.5</v>
      </c>
      <c r="C6" s="3">
        <f t="shared" si="3"/>
        <v>77</v>
      </c>
      <c r="D6" s="3">
        <v>79</v>
      </c>
      <c r="E6" s="4" t="s">
        <v>6</v>
      </c>
      <c r="F6" s="3" t="str">
        <f t="shared" si="0"/>
        <v>SM</v>
      </c>
      <c r="G6" s="4">
        <f t="shared" si="1"/>
        <v>78</v>
      </c>
      <c r="H6" s="4">
        <v>25</v>
      </c>
      <c r="I6" s="26" t="s">
        <v>138</v>
      </c>
      <c r="J6" s="4">
        <v>1</v>
      </c>
      <c r="K6">
        <v>35</v>
      </c>
      <c r="L6" s="5">
        <v>0.9</v>
      </c>
      <c r="M6" s="3"/>
      <c r="N6" s="9"/>
      <c r="O6" s="8">
        <f t="shared" si="4"/>
        <v>50</v>
      </c>
      <c r="P6" s="9">
        <v>60</v>
      </c>
      <c r="Q6" s="8"/>
      <c r="R6" s="18">
        <v>10</v>
      </c>
      <c r="S6" s="6">
        <v>20</v>
      </c>
      <c r="T6" s="22" t="str">
        <f t="shared" si="2"/>
        <v>Log 2 @ 20</v>
      </c>
      <c r="V6" s="9"/>
      <c r="W6" s="9"/>
      <c r="X6" s="9"/>
    </row>
    <row r="7" spans="1:30" x14ac:dyDescent="0.25">
      <c r="A7" t="s">
        <v>26</v>
      </c>
      <c r="B7" s="12">
        <v>46023</v>
      </c>
      <c r="C7" s="3">
        <f t="shared" si="3"/>
        <v>79</v>
      </c>
      <c r="D7" s="3">
        <v>80.75</v>
      </c>
      <c r="E7" s="4" t="s">
        <v>22</v>
      </c>
      <c r="F7" s="3" t="str">
        <f t="shared" si="0"/>
        <v>ML</v>
      </c>
      <c r="G7" s="3">
        <f t="shared" si="1"/>
        <v>79.875</v>
      </c>
      <c r="H7" s="4">
        <v>30</v>
      </c>
      <c r="I7" s="26" t="s">
        <v>139</v>
      </c>
      <c r="J7" s="4">
        <v>1</v>
      </c>
      <c r="K7">
        <v>40</v>
      </c>
      <c r="L7" s="6">
        <v>1.1000000000000001</v>
      </c>
      <c r="M7" s="3"/>
      <c r="N7" s="9"/>
      <c r="O7" s="8">
        <f t="shared" si="4"/>
        <v>60</v>
      </c>
      <c r="P7" s="9">
        <v>70</v>
      </c>
      <c r="Q7" s="8"/>
      <c r="R7" s="18">
        <v>10</v>
      </c>
      <c r="S7" s="6">
        <v>25</v>
      </c>
      <c r="T7" s="22" t="str">
        <f t="shared" si="2"/>
        <v>Log 2 @ 25</v>
      </c>
      <c r="V7" s="9"/>
      <c r="W7" s="9"/>
      <c r="X7" s="9"/>
    </row>
    <row r="8" spans="1:30" x14ac:dyDescent="0.25">
      <c r="A8" s="7" t="s">
        <v>27</v>
      </c>
      <c r="B8" s="19">
        <v>46025</v>
      </c>
      <c r="C8" s="3">
        <f t="shared" si="3"/>
        <v>80.75</v>
      </c>
      <c r="D8" s="1">
        <v>81.5</v>
      </c>
      <c r="E8" s="1" t="s">
        <v>7</v>
      </c>
      <c r="F8" s="3" t="str">
        <f t="shared" si="0"/>
        <v>SP</v>
      </c>
      <c r="G8" s="3">
        <f t="shared" si="1"/>
        <v>81.125</v>
      </c>
      <c r="H8" s="4">
        <v>35</v>
      </c>
      <c r="I8" s="26" t="s">
        <v>139</v>
      </c>
      <c r="J8" s="4">
        <v>1</v>
      </c>
      <c r="K8">
        <v>45</v>
      </c>
      <c r="L8" s="6">
        <v>1.2</v>
      </c>
      <c r="M8" s="3"/>
      <c r="O8" s="8">
        <f t="shared" si="4"/>
        <v>70</v>
      </c>
      <c r="P8" s="9">
        <v>80</v>
      </c>
      <c r="R8" s="18">
        <v>10</v>
      </c>
      <c r="S8" s="6">
        <v>30</v>
      </c>
      <c r="T8" s="22" t="str">
        <f t="shared" si="2"/>
        <v>Log 2 @ 30</v>
      </c>
    </row>
    <row r="9" spans="1:30" x14ac:dyDescent="0.25">
      <c r="A9" t="s">
        <v>28</v>
      </c>
      <c r="B9" s="7" t="s">
        <v>70</v>
      </c>
      <c r="C9" s="3">
        <f t="shared" si="3"/>
        <v>81.5</v>
      </c>
      <c r="D9" s="1">
        <v>82</v>
      </c>
      <c r="E9" s="1" t="s">
        <v>22</v>
      </c>
      <c r="F9" s="3" t="str">
        <f t="shared" si="0"/>
        <v>ML</v>
      </c>
      <c r="G9" s="1">
        <f t="shared" si="1"/>
        <v>81.75</v>
      </c>
      <c r="H9" s="1">
        <v>40</v>
      </c>
      <c r="I9" s="26" t="s">
        <v>140</v>
      </c>
      <c r="J9" s="4">
        <v>1</v>
      </c>
      <c r="K9">
        <v>50</v>
      </c>
      <c r="L9" s="6">
        <v>1.6</v>
      </c>
      <c r="M9" s="3"/>
      <c r="O9" s="8">
        <f t="shared" si="4"/>
        <v>80</v>
      </c>
      <c r="P9" s="9">
        <v>90</v>
      </c>
      <c r="R9" s="18">
        <v>10</v>
      </c>
      <c r="S9" s="6">
        <v>35</v>
      </c>
      <c r="T9" s="22" t="str">
        <f t="shared" si="2"/>
        <v>Log 2 @ 35</v>
      </c>
    </row>
    <row r="10" spans="1:30" x14ac:dyDescent="0.25">
      <c r="A10" t="s">
        <v>31</v>
      </c>
      <c r="B10" s="7" t="s">
        <v>4</v>
      </c>
      <c r="C10" s="3">
        <f t="shared" si="3"/>
        <v>82</v>
      </c>
      <c r="D10" s="1">
        <v>84.5</v>
      </c>
      <c r="E10" s="1" t="s">
        <v>7</v>
      </c>
      <c r="F10" s="3" t="str">
        <f t="shared" si="0"/>
        <v>SP</v>
      </c>
      <c r="G10" s="1">
        <f t="shared" si="1"/>
        <v>83.25</v>
      </c>
      <c r="H10" s="1">
        <v>45</v>
      </c>
      <c r="I10" s="26" t="s">
        <v>140</v>
      </c>
      <c r="J10" s="4">
        <v>1</v>
      </c>
      <c r="K10">
        <v>55</v>
      </c>
      <c r="L10" s="6">
        <v>1.3</v>
      </c>
      <c r="M10" s="3"/>
      <c r="O10" s="8">
        <f t="shared" si="4"/>
        <v>90</v>
      </c>
      <c r="P10" s="9">
        <v>92</v>
      </c>
      <c r="R10" s="18">
        <v>10</v>
      </c>
      <c r="S10" s="6">
        <v>40</v>
      </c>
      <c r="T10" s="22" t="str">
        <f t="shared" si="2"/>
        <v>Log 2 @ 40</v>
      </c>
    </row>
    <row r="11" spans="1:30" x14ac:dyDescent="0.25">
      <c r="A11" t="s">
        <v>32</v>
      </c>
      <c r="B11" s="7" t="s">
        <v>335</v>
      </c>
      <c r="C11" s="3">
        <f t="shared" si="3"/>
        <v>84.5</v>
      </c>
      <c r="D11" s="1">
        <v>86</v>
      </c>
      <c r="E11" s="1" t="s">
        <v>22</v>
      </c>
      <c r="F11" s="3" t="str">
        <f t="shared" si="0"/>
        <v>ML</v>
      </c>
      <c r="G11" s="1">
        <f t="shared" si="1"/>
        <v>85.25</v>
      </c>
      <c r="H11" s="1">
        <v>50</v>
      </c>
      <c r="I11" s="26" t="s">
        <v>141</v>
      </c>
      <c r="J11" s="4">
        <v>1</v>
      </c>
      <c r="K11">
        <v>60</v>
      </c>
      <c r="L11" s="6">
        <v>1.6</v>
      </c>
      <c r="M11" s="3"/>
      <c r="O11" s="8"/>
      <c r="P11" s="9"/>
      <c r="R11" s="18">
        <v>10</v>
      </c>
      <c r="S11" s="6">
        <v>45</v>
      </c>
      <c r="T11" s="22" t="str">
        <f t="shared" si="2"/>
        <v>Log 2 @ 45</v>
      </c>
    </row>
    <row r="12" spans="1:30" x14ac:dyDescent="0.25">
      <c r="A12" t="s">
        <v>41</v>
      </c>
      <c r="B12" s="7" t="s">
        <v>49</v>
      </c>
      <c r="C12" s="3">
        <f t="shared" si="3"/>
        <v>86</v>
      </c>
      <c r="D12" s="1">
        <v>87.5</v>
      </c>
      <c r="E12" s="1" t="s">
        <v>6</v>
      </c>
      <c r="F12" s="3" t="str">
        <f t="shared" si="0"/>
        <v>SM</v>
      </c>
      <c r="G12" s="1">
        <f t="shared" si="1"/>
        <v>86.75</v>
      </c>
      <c r="H12" s="1">
        <v>55</v>
      </c>
      <c r="I12" s="26" t="s">
        <v>142</v>
      </c>
      <c r="J12" s="4">
        <v>1</v>
      </c>
      <c r="K12">
        <v>65</v>
      </c>
      <c r="L12" s="6">
        <v>1.4</v>
      </c>
      <c r="M12" s="3"/>
      <c r="O12" s="8"/>
      <c r="P12" s="9"/>
      <c r="R12" s="18">
        <v>10</v>
      </c>
      <c r="S12" s="6">
        <v>50</v>
      </c>
      <c r="T12" s="22" t="str">
        <f t="shared" si="2"/>
        <v>Log 2 @ 50</v>
      </c>
    </row>
    <row r="13" spans="1:30" x14ac:dyDescent="0.25">
      <c r="A13" t="s">
        <v>42</v>
      </c>
      <c r="B13" s="7" t="s">
        <v>50</v>
      </c>
      <c r="C13" s="3">
        <f t="shared" si="3"/>
        <v>87.5</v>
      </c>
      <c r="D13" s="1">
        <v>88.5</v>
      </c>
      <c r="E13" s="1" t="s">
        <v>7</v>
      </c>
      <c r="F13" s="3" t="str">
        <f t="shared" si="0"/>
        <v>SP</v>
      </c>
      <c r="G13" s="1">
        <f t="shared" si="1"/>
        <v>88</v>
      </c>
      <c r="H13" s="1">
        <v>60</v>
      </c>
      <c r="I13" s="26" t="s">
        <v>143</v>
      </c>
      <c r="J13" s="4">
        <v>1</v>
      </c>
      <c r="K13">
        <v>70</v>
      </c>
      <c r="L13" s="5">
        <v>1.3</v>
      </c>
      <c r="M13" s="3"/>
      <c r="O13" s="8"/>
      <c r="P13" s="9"/>
      <c r="R13" s="18">
        <v>10</v>
      </c>
      <c r="S13" s="6">
        <v>55</v>
      </c>
      <c r="T13" s="22" t="str">
        <f t="shared" si="2"/>
        <v>Log 2 @ 55</v>
      </c>
    </row>
    <row r="14" spans="1:30" x14ac:dyDescent="0.25">
      <c r="A14" t="s">
        <v>33</v>
      </c>
      <c r="B14" s="7" t="s">
        <v>336</v>
      </c>
      <c r="C14" s="3">
        <f t="shared" si="3"/>
        <v>88.5</v>
      </c>
      <c r="D14" s="1">
        <v>90</v>
      </c>
      <c r="E14" s="1" t="s">
        <v>22</v>
      </c>
      <c r="F14" s="3" t="str">
        <f t="shared" si="0"/>
        <v>ML</v>
      </c>
      <c r="G14" s="1">
        <f t="shared" si="1"/>
        <v>89.25</v>
      </c>
      <c r="H14" s="1">
        <v>65</v>
      </c>
      <c r="I14" s="26" t="s">
        <v>134</v>
      </c>
      <c r="J14" s="4">
        <v>1</v>
      </c>
      <c r="K14">
        <v>72.5</v>
      </c>
      <c r="L14" s="5">
        <v>0.9</v>
      </c>
      <c r="M14" s="3"/>
      <c r="O14" s="8"/>
      <c r="P14" s="9"/>
      <c r="R14" s="18">
        <v>10</v>
      </c>
      <c r="S14" s="6">
        <v>60</v>
      </c>
      <c r="T14" s="22" t="str">
        <f t="shared" si="2"/>
        <v>Log 2 @ 60</v>
      </c>
    </row>
    <row r="15" spans="1:30" x14ac:dyDescent="0.25">
      <c r="A15" t="s">
        <v>34</v>
      </c>
      <c r="B15" s="7" t="s">
        <v>339</v>
      </c>
      <c r="C15" s="3">
        <f t="shared" si="3"/>
        <v>90</v>
      </c>
      <c r="D15" s="1">
        <v>90.75</v>
      </c>
      <c r="E15" s="1" t="s">
        <v>7</v>
      </c>
      <c r="F15" s="3" t="str">
        <f t="shared" si="0"/>
        <v>SP</v>
      </c>
      <c r="G15" s="1">
        <f t="shared" si="1"/>
        <v>90.375</v>
      </c>
      <c r="H15" s="1">
        <v>70</v>
      </c>
      <c r="I15" s="26" t="s">
        <v>144</v>
      </c>
      <c r="J15" s="4">
        <v>1</v>
      </c>
      <c r="K15">
        <v>75</v>
      </c>
      <c r="L15" s="6">
        <v>0.8</v>
      </c>
      <c r="M15" s="3"/>
      <c r="O15" s="8"/>
      <c r="P15" s="9"/>
      <c r="R15" s="18">
        <v>10</v>
      </c>
      <c r="S15" s="6">
        <v>65</v>
      </c>
      <c r="T15" s="22" t="str">
        <f t="shared" si="2"/>
        <v>Log 2 @ 65</v>
      </c>
    </row>
    <row r="16" spans="1:30" x14ac:dyDescent="0.25">
      <c r="A16" t="s">
        <v>35</v>
      </c>
      <c r="B16" s="7" t="s">
        <v>337</v>
      </c>
      <c r="C16" s="3">
        <f t="shared" si="3"/>
        <v>90.75</v>
      </c>
      <c r="D16" s="1">
        <v>92.5</v>
      </c>
      <c r="E16" s="1" t="s">
        <v>22</v>
      </c>
      <c r="F16" s="3" t="str">
        <f t="shared" si="0"/>
        <v>ML</v>
      </c>
      <c r="G16" s="1">
        <f t="shared" si="1"/>
        <v>91.625</v>
      </c>
      <c r="H16" s="1">
        <v>72</v>
      </c>
      <c r="I16" s="26" t="s">
        <v>156</v>
      </c>
      <c r="J16" s="4">
        <v>1</v>
      </c>
      <c r="K16">
        <v>80</v>
      </c>
      <c r="L16" s="2">
        <v>0.9</v>
      </c>
      <c r="M16" s="3"/>
      <c r="O16" s="8"/>
      <c r="P16" s="9"/>
      <c r="R16" s="18">
        <v>10</v>
      </c>
      <c r="S16" s="6">
        <v>70</v>
      </c>
      <c r="T16" s="22" t="str">
        <f t="shared" si="2"/>
        <v>Log 2 @ 70</v>
      </c>
    </row>
    <row r="17" spans="1:20" x14ac:dyDescent="0.25">
      <c r="A17" t="s">
        <v>36</v>
      </c>
      <c r="B17" s="7" t="s">
        <v>338</v>
      </c>
      <c r="C17" s="3"/>
      <c r="F17" s="3"/>
      <c r="G17" s="1"/>
      <c r="H17" s="1">
        <v>75</v>
      </c>
      <c r="I17" s="26" t="s">
        <v>145</v>
      </c>
      <c r="J17" s="4">
        <v>1</v>
      </c>
      <c r="K17">
        <v>82.5</v>
      </c>
      <c r="L17" s="6">
        <v>0.7</v>
      </c>
      <c r="M17" s="3"/>
      <c r="O17" s="8"/>
      <c r="P17" s="9"/>
      <c r="R17" s="18">
        <v>10</v>
      </c>
      <c r="S17" s="6">
        <v>75</v>
      </c>
      <c r="T17" s="22" t="str">
        <f t="shared" si="2"/>
        <v>Log 2 @ 75</v>
      </c>
    </row>
    <row r="18" spans="1:20" x14ac:dyDescent="0.25">
      <c r="A18" t="s">
        <v>37</v>
      </c>
      <c r="B18" s="7" t="s">
        <v>51</v>
      </c>
      <c r="C18" s="3"/>
      <c r="F18" s="3"/>
      <c r="G18" s="1"/>
      <c r="H18" s="1">
        <v>77</v>
      </c>
      <c r="I18" s="26" t="s">
        <v>146</v>
      </c>
      <c r="J18" s="4">
        <v>1</v>
      </c>
      <c r="K18">
        <v>85</v>
      </c>
      <c r="L18" s="6">
        <v>0.8</v>
      </c>
      <c r="M18" s="3" t="s">
        <v>4</v>
      </c>
      <c r="O18" s="9"/>
      <c r="P18" s="9"/>
      <c r="R18" s="18">
        <v>10</v>
      </c>
      <c r="S18" s="6">
        <v>80</v>
      </c>
      <c r="T18" s="22" t="str">
        <f t="shared" si="2"/>
        <v>Log 2 @ 80</v>
      </c>
    </row>
    <row r="19" spans="1:20" x14ac:dyDescent="0.25">
      <c r="A19" t="s">
        <v>38</v>
      </c>
      <c r="B19" s="7" t="s">
        <v>73</v>
      </c>
      <c r="C19" s="3"/>
      <c r="F19" s="3"/>
      <c r="G19" s="1"/>
      <c r="H19" s="1">
        <v>79</v>
      </c>
      <c r="I19" s="26" t="s">
        <v>147</v>
      </c>
      <c r="J19" s="4">
        <v>1</v>
      </c>
      <c r="K19">
        <v>90</v>
      </c>
      <c r="L19" s="2">
        <v>0.7</v>
      </c>
      <c r="M19" s="3"/>
      <c r="O19" s="8"/>
      <c r="P19" s="9"/>
      <c r="R19" s="18">
        <v>10</v>
      </c>
      <c r="S19" s="6">
        <v>85</v>
      </c>
      <c r="T19" s="22" t="str">
        <f t="shared" si="2"/>
        <v>Log 2 @ 85</v>
      </c>
    </row>
    <row r="20" spans="1:20" x14ac:dyDescent="0.25">
      <c r="A20" t="s">
        <v>44</v>
      </c>
      <c r="B20" s="7" t="s">
        <v>340</v>
      </c>
      <c r="C20" s="3"/>
      <c r="F20" s="3"/>
      <c r="G20" s="1"/>
      <c r="H20" s="1">
        <v>80.75</v>
      </c>
      <c r="I20" s="26" t="s">
        <v>148</v>
      </c>
      <c r="J20" s="4">
        <v>1</v>
      </c>
      <c r="K20">
        <v>92.5</v>
      </c>
      <c r="L20" s="2">
        <v>0.9</v>
      </c>
      <c r="M20" s="3"/>
      <c r="O20" s="8"/>
      <c r="P20" s="9"/>
      <c r="R20" s="18">
        <v>10</v>
      </c>
      <c r="S20" s="6">
        <v>90</v>
      </c>
      <c r="T20" s="22" t="str">
        <f t="shared" si="2"/>
        <v>Log 2 @ 90</v>
      </c>
    </row>
    <row r="21" spans="1:20" x14ac:dyDescent="0.25">
      <c r="A21" t="s">
        <v>43</v>
      </c>
      <c r="B21" s="7" t="s">
        <v>341</v>
      </c>
      <c r="C21" s="3"/>
      <c r="F21" s="3"/>
      <c r="G21" s="1"/>
      <c r="H21" s="1">
        <v>81.5</v>
      </c>
      <c r="I21" s="26" t="s">
        <v>149</v>
      </c>
      <c r="J21" s="4">
        <v>1</v>
      </c>
      <c r="L21" s="2"/>
      <c r="M21" s="3"/>
      <c r="N21" s="8"/>
      <c r="Q21" s="10"/>
      <c r="R21" s="23">
        <v>2</v>
      </c>
      <c r="S21" s="6">
        <v>92</v>
      </c>
      <c r="T21" s="22" t="str">
        <f t="shared" si="2"/>
        <v>Log 2 @ 92</v>
      </c>
    </row>
    <row r="22" spans="1:20" x14ac:dyDescent="0.25">
      <c r="A22" t="s">
        <v>46</v>
      </c>
      <c r="C22" s="3"/>
      <c r="F22" s="3"/>
      <c r="G22" s="1"/>
      <c r="H22" s="1">
        <v>82</v>
      </c>
      <c r="I22" s="26" t="s">
        <v>148</v>
      </c>
      <c r="J22" s="4">
        <v>1</v>
      </c>
      <c r="K22" t="s">
        <v>4</v>
      </c>
      <c r="L22" s="2"/>
      <c r="M22" s="3"/>
      <c r="S22" s="10"/>
    </row>
    <row r="23" spans="1:20" x14ac:dyDescent="0.25">
      <c r="A23" t="s">
        <v>45</v>
      </c>
      <c r="C23" s="3"/>
      <c r="F23" s="3"/>
      <c r="G23" s="1"/>
      <c r="H23" s="1">
        <v>84.5</v>
      </c>
      <c r="I23" s="26" t="s">
        <v>150</v>
      </c>
      <c r="J23" s="4">
        <v>1</v>
      </c>
      <c r="K23" t="s">
        <v>4</v>
      </c>
      <c r="L23" s="2"/>
      <c r="M23" s="3"/>
      <c r="S23" s="10"/>
    </row>
    <row r="24" spans="1:20" ht="51.75" x14ac:dyDescent="0.25">
      <c r="A24" s="4" t="s">
        <v>39</v>
      </c>
      <c r="B24" s="20" t="s">
        <v>74</v>
      </c>
      <c r="C24" s="3"/>
      <c r="F24" s="3"/>
      <c r="G24" s="1"/>
      <c r="H24" s="1">
        <v>86</v>
      </c>
      <c r="I24" s="26" t="s">
        <v>151</v>
      </c>
      <c r="J24" s="4">
        <v>1</v>
      </c>
      <c r="L24" s="2"/>
      <c r="M24" s="3"/>
      <c r="S24" s="10"/>
    </row>
    <row r="25" spans="1:20" x14ac:dyDescent="0.25">
      <c r="C25" s="3"/>
      <c r="F25" s="3"/>
      <c r="G25" s="1"/>
      <c r="H25" s="1">
        <v>87.5</v>
      </c>
      <c r="I25" s="26" t="s">
        <v>152</v>
      </c>
      <c r="J25" s="4">
        <v>1</v>
      </c>
      <c r="L25" s="2"/>
      <c r="M25" s="3"/>
      <c r="S25" s="10"/>
    </row>
    <row r="26" spans="1:20" x14ac:dyDescent="0.25">
      <c r="C26" s="3"/>
      <c r="F26" s="3"/>
      <c r="G26" s="1"/>
      <c r="H26" s="1">
        <v>88.5</v>
      </c>
      <c r="I26" s="26" t="s">
        <v>153</v>
      </c>
      <c r="J26" s="4">
        <v>1</v>
      </c>
      <c r="L26" s="2"/>
      <c r="M26" s="3"/>
      <c r="S26" s="10"/>
    </row>
    <row r="27" spans="1:20" x14ac:dyDescent="0.25">
      <c r="C27" s="3"/>
      <c r="F27" s="3"/>
      <c r="G27" s="1"/>
      <c r="H27" s="1">
        <v>90</v>
      </c>
      <c r="I27" s="26" t="s">
        <v>154</v>
      </c>
      <c r="J27" s="4">
        <v>1</v>
      </c>
      <c r="L27" s="2"/>
      <c r="M27" s="3"/>
      <c r="S27" s="10"/>
    </row>
    <row r="28" spans="1:20" x14ac:dyDescent="0.25">
      <c r="C28" s="3"/>
      <c r="F28" s="3"/>
      <c r="G28" s="1"/>
      <c r="H28" s="1">
        <v>90.75</v>
      </c>
      <c r="I28" s="26" t="s">
        <v>153</v>
      </c>
      <c r="J28" s="4">
        <v>1</v>
      </c>
      <c r="L28" s="2"/>
      <c r="M28" s="3"/>
      <c r="R28" s="10"/>
    </row>
    <row r="29" spans="1:20" x14ac:dyDescent="0.25">
      <c r="C29" s="3"/>
      <c r="F29" s="3"/>
      <c r="G29" s="1"/>
      <c r="H29" s="1">
        <v>92</v>
      </c>
      <c r="I29" s="26" t="s">
        <v>155</v>
      </c>
      <c r="J29" s="4">
        <v>1</v>
      </c>
      <c r="L29" s="2"/>
      <c r="M29" s="3"/>
      <c r="R29" s="10"/>
    </row>
    <row r="30" spans="1:20" x14ac:dyDescent="0.25">
      <c r="C30" s="3"/>
      <c r="F30" s="3"/>
      <c r="G30" s="1"/>
      <c r="I30" s="26"/>
      <c r="J30" s="4"/>
      <c r="L30" s="27"/>
      <c r="M30" s="3"/>
      <c r="R30" s="10"/>
    </row>
    <row r="31" spans="1:20" x14ac:dyDescent="0.25">
      <c r="C31" s="3"/>
      <c r="F31" s="3"/>
      <c r="G31" s="1"/>
      <c r="I31" s="26"/>
      <c r="J31" s="4"/>
      <c r="L31" s="2"/>
      <c r="M31" s="3"/>
      <c r="R31" s="10"/>
    </row>
    <row r="32" spans="1:20" x14ac:dyDescent="0.25">
      <c r="C32" s="3"/>
      <c r="F32" s="3"/>
      <c r="G32" s="1"/>
      <c r="I32" s="26"/>
      <c r="J32" s="4"/>
      <c r="L32" s="2"/>
      <c r="M32" s="3"/>
      <c r="R32" s="10"/>
    </row>
    <row r="33" spans="3:18" x14ac:dyDescent="0.25">
      <c r="C33" s="3"/>
      <c r="F33" s="3"/>
      <c r="G33" s="1"/>
      <c r="I33" s="26"/>
      <c r="J33" s="4"/>
      <c r="L33" s="2"/>
      <c r="M33" s="3"/>
      <c r="R33" s="10"/>
    </row>
    <row r="34" spans="3:18" x14ac:dyDescent="0.25">
      <c r="C34" s="3"/>
      <c r="F34" s="3"/>
      <c r="G34" s="1"/>
      <c r="I34" s="26"/>
      <c r="J34" s="4"/>
      <c r="L34" s="2"/>
      <c r="M34" s="3"/>
      <c r="R34" s="10"/>
    </row>
    <row r="35" spans="3:18" x14ac:dyDescent="0.25">
      <c r="C35" s="3"/>
      <c r="F35" s="3"/>
      <c r="G35" s="1"/>
      <c r="I35" s="26"/>
      <c r="J35" s="4"/>
      <c r="L35" s="2"/>
      <c r="M35" s="3"/>
      <c r="R35" s="10"/>
    </row>
    <row r="36" spans="3:18" x14ac:dyDescent="0.25">
      <c r="C36" s="3"/>
      <c r="F36" s="3"/>
      <c r="G36" s="1"/>
      <c r="I36" s="26"/>
      <c r="J36" s="4"/>
      <c r="L36" s="2"/>
      <c r="M36" s="3"/>
      <c r="R36" s="10"/>
    </row>
    <row r="37" spans="3:18" x14ac:dyDescent="0.25">
      <c r="C37" s="3"/>
      <c r="F37" s="3"/>
      <c r="G37" s="1"/>
      <c r="I37" s="26"/>
      <c r="J37" s="4"/>
      <c r="L37" s="2"/>
      <c r="M37" s="3"/>
      <c r="R37" s="10"/>
    </row>
    <row r="38" spans="3:18" x14ac:dyDescent="0.25">
      <c r="C38" s="3"/>
      <c r="F38" s="3"/>
      <c r="G38" s="1"/>
      <c r="I38" s="26"/>
      <c r="J38" s="4"/>
      <c r="L38" s="2"/>
      <c r="M38" s="3"/>
      <c r="R38" s="10"/>
    </row>
    <row r="39" spans="3:18" x14ac:dyDescent="0.25">
      <c r="C39" s="3"/>
      <c r="F39" s="3"/>
      <c r="G39" s="1"/>
      <c r="I39" s="26"/>
      <c r="J39" s="4"/>
      <c r="L39" s="2"/>
      <c r="M39" s="3"/>
      <c r="R39" s="10"/>
    </row>
    <row r="40" spans="3:18" x14ac:dyDescent="0.25">
      <c r="C40" s="3"/>
      <c r="I40" s="4"/>
      <c r="J40" s="7"/>
    </row>
    <row r="41" spans="3:18" x14ac:dyDescent="0.25">
      <c r="C41" s="3"/>
      <c r="I41" s="4"/>
      <c r="J41" s="7"/>
    </row>
    <row r="42" spans="3:18" x14ac:dyDescent="0.25">
      <c r="C42" s="3"/>
      <c r="I42" s="4"/>
      <c r="J42" s="7"/>
    </row>
    <row r="43" spans="3:18" x14ac:dyDescent="0.25">
      <c r="C43" s="3"/>
      <c r="I43" s="4"/>
      <c r="J43" s="7"/>
    </row>
    <row r="44" spans="3:18" x14ac:dyDescent="0.25">
      <c r="C44" s="3"/>
      <c r="I44" s="4"/>
      <c r="J44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5520-0B81-4EB4-B4E0-5FF4CFAD70FC}">
  <dimension ref="A1:AE80"/>
  <sheetViews>
    <sheetView zoomScale="55" zoomScaleNormal="55" workbookViewId="0"/>
  </sheetViews>
  <sheetFormatPr defaultRowHeight="15" x14ac:dyDescent="0.25"/>
  <cols>
    <col min="1" max="1" width="28.85546875" bestFit="1" customWidth="1"/>
    <col min="2" max="2" width="25" customWidth="1"/>
    <col min="3" max="5" width="12.7109375" style="1" customWidth="1"/>
    <col min="7" max="7" width="16.85546875" style="2" customWidth="1"/>
    <col min="8" max="8" width="5.42578125" style="1" bestFit="1" customWidth="1"/>
    <col min="9" max="9" width="17.7109375" customWidth="1"/>
    <col min="10" max="10" width="8.7109375" bestFit="1" customWidth="1"/>
    <col min="13" max="14" width="12.42578125" bestFit="1" customWidth="1"/>
    <col min="15" max="15" width="11.85546875" bestFit="1" customWidth="1"/>
    <col min="16" max="16" width="10.140625" bestFit="1" customWidth="1"/>
    <col min="17" max="17" width="12" bestFit="1" customWidth="1"/>
    <col min="18" max="18" width="10.7109375" bestFit="1" customWidth="1"/>
    <col min="19" max="19" width="11" bestFit="1" customWidth="1"/>
    <col min="20" max="20" width="16.85546875" bestFit="1" customWidth="1"/>
    <col min="21" max="21" width="16.42578125" bestFit="1" customWidth="1"/>
    <col min="22" max="22" width="14.5703125" bestFit="1" customWidth="1"/>
  </cols>
  <sheetData>
    <row r="1" spans="1:25" x14ac:dyDescent="0.25">
      <c r="A1" s="13" t="s">
        <v>23</v>
      </c>
      <c r="B1" s="13" t="s">
        <v>40</v>
      </c>
      <c r="C1" s="15" t="s">
        <v>0</v>
      </c>
      <c r="D1" s="15" t="s">
        <v>1</v>
      </c>
      <c r="E1" s="4" t="s">
        <v>8</v>
      </c>
      <c r="F1" s="26" t="s">
        <v>128</v>
      </c>
      <c r="G1" s="15" t="s">
        <v>9</v>
      </c>
      <c r="H1" s="15" t="s">
        <v>12</v>
      </c>
      <c r="I1" s="14" t="s">
        <v>2</v>
      </c>
      <c r="J1" s="14" t="s">
        <v>3</v>
      </c>
      <c r="K1" s="15" t="s">
        <v>11</v>
      </c>
      <c r="L1" s="15" t="s">
        <v>10</v>
      </c>
      <c r="M1" s="16" t="s">
        <v>13</v>
      </c>
      <c r="N1" s="16" t="s">
        <v>14</v>
      </c>
      <c r="O1" s="16" t="s">
        <v>15</v>
      </c>
      <c r="P1" s="16" t="s">
        <v>16</v>
      </c>
      <c r="Q1" s="16" t="s">
        <v>17</v>
      </c>
      <c r="R1" s="21" t="s">
        <v>61</v>
      </c>
      <c r="S1" t="s">
        <v>131</v>
      </c>
      <c r="T1" s="17" t="s">
        <v>18</v>
      </c>
      <c r="U1" s="16" t="s">
        <v>19</v>
      </c>
      <c r="V1" s="16" t="s">
        <v>20</v>
      </c>
      <c r="W1" s="16" t="s">
        <v>21</v>
      </c>
      <c r="X1" s="21" t="s">
        <v>347</v>
      </c>
      <c r="Y1" s="21" t="s">
        <v>348</v>
      </c>
    </row>
    <row r="2" spans="1:25" ht="17.25" customHeight="1" x14ac:dyDescent="0.25">
      <c r="A2" s="4" t="s">
        <v>346</v>
      </c>
      <c r="B2" s="4" t="s">
        <v>344</v>
      </c>
      <c r="C2" s="3">
        <v>0</v>
      </c>
      <c r="D2" s="3">
        <v>10</v>
      </c>
      <c r="E2" s="4" t="s">
        <v>53</v>
      </c>
      <c r="F2" s="3" t="str">
        <f t="shared" ref="F2:F35" si="0">IF(LEN(E2)&lt;=3,E2,LEFT(E2,FIND("-",E2)-1))</f>
        <v>NL</v>
      </c>
      <c r="G2" s="4">
        <f t="shared" ref="G2:G36" si="1">(D2-C2)/2+C2</f>
        <v>5</v>
      </c>
      <c r="H2">
        <v>1</v>
      </c>
      <c r="I2" s="5" t="s">
        <v>158</v>
      </c>
      <c r="J2" s="3">
        <v>1</v>
      </c>
      <c r="K2" s="8">
        <v>0</v>
      </c>
      <c r="L2" s="9">
        <v>16.7</v>
      </c>
      <c r="M2" s="11" t="s">
        <v>5</v>
      </c>
      <c r="N2" s="9" t="s">
        <v>5</v>
      </c>
      <c r="O2" s="9">
        <v>0</v>
      </c>
      <c r="P2" s="9">
        <v>10</v>
      </c>
      <c r="Q2" s="9" t="s">
        <v>5</v>
      </c>
      <c r="R2" s="9">
        <v>10</v>
      </c>
      <c r="S2">
        <v>10</v>
      </c>
      <c r="T2" s="10" t="str">
        <f>$B$2&amp;" @ "&amp;S2</f>
        <v>Log 3 @ 10</v>
      </c>
      <c r="U2" s="9" t="s">
        <v>5</v>
      </c>
      <c r="V2" s="9" t="s">
        <v>5</v>
      </c>
      <c r="W2" s="9" t="s">
        <v>5</v>
      </c>
      <c r="X2">
        <v>38</v>
      </c>
      <c r="Y2">
        <v>47</v>
      </c>
    </row>
    <row r="3" spans="1:25" x14ac:dyDescent="0.25">
      <c r="A3" s="4" t="s">
        <v>29</v>
      </c>
      <c r="B3" s="4" t="s">
        <v>334</v>
      </c>
      <c r="C3" s="3">
        <f>D2</f>
        <v>10</v>
      </c>
      <c r="D3" s="3">
        <v>14</v>
      </c>
      <c r="E3" s="4" t="s">
        <v>6</v>
      </c>
      <c r="F3" s="3" t="str">
        <f t="shared" si="0"/>
        <v>SM</v>
      </c>
      <c r="G3" s="4">
        <f t="shared" si="1"/>
        <v>12</v>
      </c>
      <c r="H3">
        <v>10</v>
      </c>
      <c r="I3" s="6" t="s">
        <v>159</v>
      </c>
      <c r="J3" s="3">
        <v>1</v>
      </c>
      <c r="K3" s="8">
        <v>5</v>
      </c>
      <c r="L3" s="9">
        <v>17.100000000000001</v>
      </c>
      <c r="M3" s="11"/>
      <c r="N3" s="9"/>
      <c r="O3" s="8">
        <f>P2</f>
        <v>10</v>
      </c>
      <c r="P3" s="9">
        <v>20</v>
      </c>
      <c r="Q3" s="9"/>
      <c r="R3" s="9">
        <v>10</v>
      </c>
      <c r="S3">
        <v>15</v>
      </c>
      <c r="T3" s="10" t="str">
        <f t="shared" ref="T3:T31" si="2">$B$2&amp;" @ "&amp;S3</f>
        <v>Log 3 @ 15</v>
      </c>
      <c r="U3" s="9"/>
      <c r="V3" s="9"/>
      <c r="W3" s="9"/>
    </row>
    <row r="4" spans="1:25" x14ac:dyDescent="0.25">
      <c r="A4" s="4" t="s">
        <v>30</v>
      </c>
      <c r="B4" s="7" t="s">
        <v>4</v>
      </c>
      <c r="C4" s="3">
        <f>D3</f>
        <v>14</v>
      </c>
      <c r="D4" s="3">
        <v>15</v>
      </c>
      <c r="E4" s="4" t="s">
        <v>22</v>
      </c>
      <c r="F4" s="3" t="str">
        <f t="shared" si="0"/>
        <v>ML</v>
      </c>
      <c r="G4" s="4">
        <f t="shared" si="1"/>
        <v>14.5</v>
      </c>
      <c r="H4">
        <v>10</v>
      </c>
      <c r="I4" s="6" t="s">
        <v>160</v>
      </c>
      <c r="J4" s="3">
        <v>1</v>
      </c>
      <c r="K4" s="8">
        <v>10</v>
      </c>
      <c r="L4" s="9">
        <v>6.5</v>
      </c>
      <c r="M4" s="11"/>
      <c r="N4" s="9"/>
      <c r="O4" s="8">
        <f>P3</f>
        <v>20</v>
      </c>
      <c r="P4" s="9">
        <v>30</v>
      </c>
      <c r="Q4" s="9"/>
      <c r="R4" s="9">
        <v>10</v>
      </c>
      <c r="S4">
        <v>20</v>
      </c>
      <c r="T4" s="10" t="str">
        <f t="shared" si="2"/>
        <v>Log 3 @ 20</v>
      </c>
      <c r="U4" s="9"/>
      <c r="V4" s="9"/>
      <c r="W4" s="9"/>
    </row>
    <row r="5" spans="1:25" x14ac:dyDescent="0.25">
      <c r="A5" s="4" t="s">
        <v>24</v>
      </c>
      <c r="B5" s="4">
        <v>46</v>
      </c>
      <c r="C5" s="3">
        <f t="shared" ref="C5:C36" si="3">D4</f>
        <v>15</v>
      </c>
      <c r="D5" s="3">
        <v>16</v>
      </c>
      <c r="E5" s="4" t="s">
        <v>6</v>
      </c>
      <c r="F5" s="3" t="str">
        <f t="shared" si="0"/>
        <v>SM</v>
      </c>
      <c r="G5" s="4">
        <f t="shared" si="1"/>
        <v>15.5</v>
      </c>
      <c r="H5">
        <v>13</v>
      </c>
      <c r="I5" s="6" t="s">
        <v>161</v>
      </c>
      <c r="J5" s="3">
        <v>1</v>
      </c>
      <c r="K5" s="8">
        <v>15</v>
      </c>
      <c r="L5" s="9">
        <v>0.1</v>
      </c>
      <c r="M5" s="11"/>
      <c r="N5" s="9"/>
      <c r="O5" s="8">
        <f>P4</f>
        <v>30</v>
      </c>
      <c r="P5" s="8">
        <v>40</v>
      </c>
      <c r="Q5" s="9"/>
      <c r="R5" s="9">
        <v>10</v>
      </c>
      <c r="S5">
        <v>25</v>
      </c>
      <c r="T5" s="10" t="str">
        <f t="shared" si="2"/>
        <v>Log 3 @ 25</v>
      </c>
      <c r="U5" s="9"/>
      <c r="V5" s="9"/>
      <c r="W5" s="9"/>
    </row>
    <row r="6" spans="1:25" x14ac:dyDescent="0.25">
      <c r="A6" s="4" t="s">
        <v>25</v>
      </c>
      <c r="B6" s="4">
        <v>157</v>
      </c>
      <c r="C6" s="3">
        <f t="shared" si="3"/>
        <v>16</v>
      </c>
      <c r="D6" s="4">
        <v>17</v>
      </c>
      <c r="E6" s="4" t="s">
        <v>22</v>
      </c>
      <c r="F6" s="3" t="str">
        <f t="shared" si="0"/>
        <v>ML</v>
      </c>
      <c r="G6" s="4">
        <f t="shared" si="1"/>
        <v>16.5</v>
      </c>
      <c r="H6">
        <v>14</v>
      </c>
      <c r="I6" s="6" t="s">
        <v>162</v>
      </c>
      <c r="J6" s="3">
        <v>1</v>
      </c>
      <c r="K6" s="8">
        <v>20</v>
      </c>
      <c r="L6" s="9">
        <v>0.2</v>
      </c>
      <c r="M6" s="11"/>
      <c r="N6" s="9"/>
      <c r="O6" s="8">
        <f t="shared" ref="O6:O17" si="4">P5</f>
        <v>40</v>
      </c>
      <c r="P6" s="9">
        <v>50</v>
      </c>
      <c r="Q6" s="8"/>
      <c r="R6" s="9">
        <v>10</v>
      </c>
      <c r="S6">
        <v>30</v>
      </c>
      <c r="T6" s="10" t="str">
        <f t="shared" si="2"/>
        <v>Log 3 @ 30</v>
      </c>
      <c r="U6" s="9"/>
      <c r="V6" s="9"/>
      <c r="W6" s="9"/>
    </row>
    <row r="7" spans="1:25" x14ac:dyDescent="0.25">
      <c r="A7" t="s">
        <v>26</v>
      </c>
      <c r="B7" s="12">
        <v>46023</v>
      </c>
      <c r="C7" s="3">
        <f t="shared" si="3"/>
        <v>17</v>
      </c>
      <c r="D7" s="3">
        <v>21.5</v>
      </c>
      <c r="E7" s="4" t="s">
        <v>7</v>
      </c>
      <c r="F7" s="3" t="str">
        <f t="shared" si="0"/>
        <v>SP</v>
      </c>
      <c r="G7" s="4">
        <f t="shared" si="1"/>
        <v>19.25</v>
      </c>
      <c r="H7">
        <v>15</v>
      </c>
      <c r="I7" s="3" t="s">
        <v>163</v>
      </c>
      <c r="J7" s="3">
        <v>1</v>
      </c>
      <c r="K7" s="8">
        <v>25</v>
      </c>
      <c r="L7" s="9">
        <v>0.1</v>
      </c>
      <c r="M7" s="11"/>
      <c r="N7" s="9"/>
      <c r="O7" s="8">
        <f t="shared" si="4"/>
        <v>50</v>
      </c>
      <c r="P7" s="8">
        <v>60</v>
      </c>
      <c r="Q7" s="8"/>
      <c r="R7" s="9">
        <v>10</v>
      </c>
      <c r="S7">
        <v>35</v>
      </c>
      <c r="T7" s="10" t="str">
        <f t="shared" si="2"/>
        <v>Log 3 @ 35</v>
      </c>
      <c r="U7" s="9"/>
      <c r="V7" s="9"/>
      <c r="W7" s="9"/>
    </row>
    <row r="8" spans="1:25" x14ac:dyDescent="0.25">
      <c r="A8" s="7" t="s">
        <v>27</v>
      </c>
      <c r="B8" s="19">
        <v>46025</v>
      </c>
      <c r="C8" s="3">
        <f t="shared" si="3"/>
        <v>21.5</v>
      </c>
      <c r="D8" s="3">
        <v>22.5</v>
      </c>
      <c r="E8" s="4" t="s">
        <v>22</v>
      </c>
      <c r="F8" s="3" t="str">
        <f t="shared" si="0"/>
        <v>ML</v>
      </c>
      <c r="G8" s="4">
        <f t="shared" si="1"/>
        <v>22</v>
      </c>
      <c r="H8">
        <v>16</v>
      </c>
      <c r="I8" s="3" t="s">
        <v>162</v>
      </c>
      <c r="J8" s="3">
        <v>1</v>
      </c>
      <c r="K8" s="8">
        <v>30</v>
      </c>
      <c r="L8" s="18">
        <v>0.2</v>
      </c>
      <c r="O8" s="8">
        <f t="shared" si="4"/>
        <v>60</v>
      </c>
      <c r="P8" s="9">
        <v>70</v>
      </c>
      <c r="R8" s="9">
        <v>10</v>
      </c>
      <c r="S8">
        <v>40</v>
      </c>
      <c r="T8" s="10" t="str">
        <f t="shared" si="2"/>
        <v>Log 3 @ 40</v>
      </c>
    </row>
    <row r="9" spans="1:25" x14ac:dyDescent="0.25">
      <c r="A9" t="s">
        <v>28</v>
      </c>
      <c r="B9" s="7" t="s">
        <v>48</v>
      </c>
      <c r="C9" s="3">
        <f t="shared" si="3"/>
        <v>22.5</v>
      </c>
      <c r="D9" s="1">
        <v>23.5</v>
      </c>
      <c r="E9" s="1" t="s">
        <v>7</v>
      </c>
      <c r="F9" s="3" t="str">
        <f t="shared" si="0"/>
        <v>SP</v>
      </c>
      <c r="G9" s="4">
        <f t="shared" si="1"/>
        <v>23</v>
      </c>
      <c r="H9">
        <v>17</v>
      </c>
      <c r="I9" s="2" t="s">
        <v>164</v>
      </c>
      <c r="J9" s="3">
        <v>1</v>
      </c>
      <c r="K9" s="8">
        <v>35</v>
      </c>
      <c r="L9" s="18">
        <v>0.1</v>
      </c>
      <c r="O9" s="8">
        <f t="shared" si="4"/>
        <v>70</v>
      </c>
      <c r="P9" s="8">
        <v>80</v>
      </c>
      <c r="R9" s="9">
        <v>10</v>
      </c>
      <c r="S9">
        <v>45</v>
      </c>
      <c r="T9" s="10" t="str">
        <f t="shared" si="2"/>
        <v>Log 3 @ 45</v>
      </c>
    </row>
    <row r="10" spans="1:25" x14ac:dyDescent="0.25">
      <c r="A10" t="s">
        <v>31</v>
      </c>
      <c r="B10" s="7" t="s">
        <v>4</v>
      </c>
      <c r="C10" s="3">
        <f t="shared" si="3"/>
        <v>23.5</v>
      </c>
      <c r="D10" s="1">
        <v>27</v>
      </c>
      <c r="E10" s="1" t="s">
        <v>22</v>
      </c>
      <c r="F10" s="3" t="str">
        <f t="shared" si="0"/>
        <v>ML</v>
      </c>
      <c r="G10" s="4">
        <f t="shared" si="1"/>
        <v>25.25</v>
      </c>
      <c r="H10">
        <v>19</v>
      </c>
      <c r="I10" s="2" t="s">
        <v>165</v>
      </c>
      <c r="J10" s="3">
        <v>1</v>
      </c>
      <c r="K10" s="8">
        <v>40</v>
      </c>
      <c r="L10" s="23">
        <v>0.2</v>
      </c>
      <c r="O10" s="8">
        <f t="shared" si="4"/>
        <v>80</v>
      </c>
      <c r="P10" s="9">
        <v>90</v>
      </c>
      <c r="R10" s="9">
        <v>10</v>
      </c>
      <c r="S10">
        <v>50</v>
      </c>
      <c r="T10" s="10" t="str">
        <f t="shared" si="2"/>
        <v>Log 3 @ 50</v>
      </c>
    </row>
    <row r="11" spans="1:25" x14ac:dyDescent="0.25">
      <c r="A11" t="s">
        <v>32</v>
      </c>
      <c r="B11" s="7" t="s">
        <v>335</v>
      </c>
      <c r="C11" s="3">
        <f t="shared" si="3"/>
        <v>27</v>
      </c>
      <c r="D11" s="1">
        <v>32.5</v>
      </c>
      <c r="E11" s="1" t="s">
        <v>6</v>
      </c>
      <c r="F11" s="3" t="str">
        <f t="shared" si="0"/>
        <v>SM</v>
      </c>
      <c r="G11" s="4">
        <f t="shared" si="1"/>
        <v>29.75</v>
      </c>
      <c r="H11">
        <v>20</v>
      </c>
      <c r="I11" s="2" t="s">
        <v>166</v>
      </c>
      <c r="J11" s="3">
        <v>1</v>
      </c>
      <c r="K11" s="8">
        <v>45</v>
      </c>
      <c r="L11" s="23">
        <v>0.2</v>
      </c>
      <c r="O11" s="8">
        <f t="shared" si="4"/>
        <v>90</v>
      </c>
      <c r="P11" s="8">
        <v>100</v>
      </c>
      <c r="R11" s="9">
        <v>10</v>
      </c>
      <c r="S11">
        <v>55</v>
      </c>
      <c r="T11" s="10" t="str">
        <f t="shared" si="2"/>
        <v>Log 3 @ 55</v>
      </c>
    </row>
    <row r="12" spans="1:25" x14ac:dyDescent="0.25">
      <c r="A12" t="s">
        <v>41</v>
      </c>
      <c r="B12" s="7" t="s">
        <v>49</v>
      </c>
      <c r="C12" s="3">
        <f t="shared" si="3"/>
        <v>32.5</v>
      </c>
      <c r="D12" s="1">
        <v>34</v>
      </c>
      <c r="E12" s="1" t="s">
        <v>57</v>
      </c>
      <c r="F12" s="3" t="str">
        <f t="shared" si="0"/>
        <v>GW</v>
      </c>
      <c r="G12" s="4">
        <f t="shared" si="1"/>
        <v>33.25</v>
      </c>
      <c r="H12">
        <v>21.5</v>
      </c>
      <c r="I12" s="2" t="s">
        <v>167</v>
      </c>
      <c r="J12" s="3">
        <v>1</v>
      </c>
      <c r="K12" s="8">
        <v>50</v>
      </c>
      <c r="L12" s="23">
        <v>0.3</v>
      </c>
      <c r="O12" s="8">
        <f t="shared" si="4"/>
        <v>100</v>
      </c>
      <c r="P12" s="9">
        <v>110</v>
      </c>
      <c r="R12" s="9">
        <v>10</v>
      </c>
      <c r="S12">
        <v>60</v>
      </c>
      <c r="T12" s="10" t="str">
        <f t="shared" si="2"/>
        <v>Log 3 @ 60</v>
      </c>
    </row>
    <row r="13" spans="1:25" x14ac:dyDescent="0.25">
      <c r="A13" t="s">
        <v>42</v>
      </c>
      <c r="B13" s="7" t="s">
        <v>50</v>
      </c>
      <c r="C13" s="3">
        <f t="shared" si="3"/>
        <v>34</v>
      </c>
      <c r="D13" s="1">
        <v>36.5</v>
      </c>
      <c r="E13" s="1" t="s">
        <v>7</v>
      </c>
      <c r="F13" s="3" t="str">
        <f t="shared" si="0"/>
        <v>SP</v>
      </c>
      <c r="G13" s="4">
        <f t="shared" si="1"/>
        <v>35.25</v>
      </c>
      <c r="H13">
        <v>22.5</v>
      </c>
      <c r="I13" s="2" t="s">
        <v>168</v>
      </c>
      <c r="J13" s="3">
        <v>1</v>
      </c>
      <c r="K13" s="8">
        <v>55</v>
      </c>
      <c r="L13" s="23">
        <v>0.2</v>
      </c>
      <c r="O13" s="8">
        <f t="shared" si="4"/>
        <v>110</v>
      </c>
      <c r="P13" s="8">
        <v>120</v>
      </c>
      <c r="R13" s="9">
        <v>10</v>
      </c>
      <c r="S13">
        <v>65</v>
      </c>
      <c r="T13" s="10" t="str">
        <f t="shared" si="2"/>
        <v>Log 3 @ 65</v>
      </c>
    </row>
    <row r="14" spans="1:25" x14ac:dyDescent="0.25">
      <c r="A14" t="s">
        <v>33</v>
      </c>
      <c r="B14" s="7" t="s">
        <v>336</v>
      </c>
      <c r="C14" s="3">
        <f t="shared" si="3"/>
        <v>36.5</v>
      </c>
      <c r="D14" s="1">
        <v>37</v>
      </c>
      <c r="E14" s="1" t="s">
        <v>22</v>
      </c>
      <c r="F14" s="3" t="str">
        <f t="shared" si="0"/>
        <v>ML</v>
      </c>
      <c r="G14" s="4">
        <f t="shared" si="1"/>
        <v>36.75</v>
      </c>
      <c r="H14">
        <v>23.5</v>
      </c>
      <c r="I14" s="2" t="s">
        <v>169</v>
      </c>
      <c r="J14" s="3">
        <v>1</v>
      </c>
      <c r="K14" s="8">
        <v>60</v>
      </c>
      <c r="L14" s="23">
        <v>7.7</v>
      </c>
      <c r="O14" s="8">
        <f t="shared" si="4"/>
        <v>120</v>
      </c>
      <c r="P14" s="9">
        <v>130</v>
      </c>
      <c r="R14" s="9">
        <v>10</v>
      </c>
      <c r="S14">
        <v>70</v>
      </c>
      <c r="T14" s="10" t="str">
        <f t="shared" si="2"/>
        <v>Log 3 @ 70</v>
      </c>
    </row>
    <row r="15" spans="1:25" x14ac:dyDescent="0.25">
      <c r="A15" t="s">
        <v>34</v>
      </c>
      <c r="B15" s="7" t="s">
        <v>339</v>
      </c>
      <c r="C15" s="3">
        <f t="shared" si="3"/>
        <v>37</v>
      </c>
      <c r="D15" s="1">
        <v>38</v>
      </c>
      <c r="E15" s="1" t="s">
        <v>57</v>
      </c>
      <c r="F15" s="3" t="str">
        <f t="shared" si="0"/>
        <v>GW</v>
      </c>
      <c r="G15" s="4">
        <f t="shared" si="1"/>
        <v>37.5</v>
      </c>
      <c r="H15">
        <v>25</v>
      </c>
      <c r="I15" s="2" t="s">
        <v>170</v>
      </c>
      <c r="J15" s="3">
        <v>1</v>
      </c>
      <c r="K15" s="8">
        <v>65</v>
      </c>
      <c r="L15" s="23">
        <v>6.5</v>
      </c>
      <c r="O15" s="8">
        <f t="shared" si="4"/>
        <v>130</v>
      </c>
      <c r="P15" s="8">
        <v>140</v>
      </c>
      <c r="R15" s="9">
        <v>10</v>
      </c>
      <c r="S15">
        <v>75</v>
      </c>
      <c r="T15" s="10" t="str">
        <f t="shared" si="2"/>
        <v>Log 3 @ 75</v>
      </c>
    </row>
    <row r="16" spans="1:25" x14ac:dyDescent="0.25">
      <c r="A16" t="s">
        <v>35</v>
      </c>
      <c r="B16" s="7" t="s">
        <v>337</v>
      </c>
      <c r="C16" s="3">
        <f t="shared" si="3"/>
        <v>38</v>
      </c>
      <c r="D16" s="1">
        <v>42</v>
      </c>
      <c r="E16" s="1" t="s">
        <v>22</v>
      </c>
      <c r="F16" s="3" t="str">
        <f t="shared" si="0"/>
        <v>ML</v>
      </c>
      <c r="G16" s="4">
        <f t="shared" si="1"/>
        <v>40</v>
      </c>
      <c r="H16">
        <v>27</v>
      </c>
      <c r="I16" s="2" t="s">
        <v>171</v>
      </c>
      <c r="J16" s="3">
        <v>1</v>
      </c>
      <c r="K16" s="8">
        <v>70</v>
      </c>
      <c r="L16" s="23">
        <v>6.1</v>
      </c>
      <c r="O16" s="8">
        <f t="shared" si="4"/>
        <v>140</v>
      </c>
      <c r="P16" s="9">
        <v>150</v>
      </c>
      <c r="R16" s="9">
        <v>10</v>
      </c>
      <c r="S16">
        <v>80</v>
      </c>
      <c r="T16" s="10" t="str">
        <f t="shared" si="2"/>
        <v>Log 3 @ 80</v>
      </c>
    </row>
    <row r="17" spans="1:25" x14ac:dyDescent="0.25">
      <c r="A17" t="s">
        <v>36</v>
      </c>
      <c r="B17" s="7" t="s">
        <v>338</v>
      </c>
      <c r="C17" s="3">
        <f t="shared" si="3"/>
        <v>42</v>
      </c>
      <c r="D17" s="1">
        <v>51</v>
      </c>
      <c r="E17" s="1" t="s">
        <v>7</v>
      </c>
      <c r="F17" s="3" t="str">
        <f t="shared" si="0"/>
        <v>SP</v>
      </c>
      <c r="G17" s="4">
        <f t="shared" si="1"/>
        <v>46.5</v>
      </c>
      <c r="H17">
        <v>31</v>
      </c>
      <c r="I17" s="2" t="s">
        <v>172</v>
      </c>
      <c r="J17" s="3">
        <v>1</v>
      </c>
      <c r="K17" s="8">
        <v>75</v>
      </c>
      <c r="L17" s="23">
        <v>6.3</v>
      </c>
      <c r="O17" s="8">
        <f t="shared" si="4"/>
        <v>150</v>
      </c>
      <c r="P17" s="8">
        <v>155</v>
      </c>
      <c r="R17" s="9">
        <v>5</v>
      </c>
      <c r="S17">
        <v>85</v>
      </c>
      <c r="T17" s="10" t="str">
        <f t="shared" si="2"/>
        <v>Log 3 @ 85</v>
      </c>
    </row>
    <row r="18" spans="1:25" x14ac:dyDescent="0.25">
      <c r="A18" t="s">
        <v>37</v>
      </c>
      <c r="B18" s="7" t="s">
        <v>51</v>
      </c>
      <c r="C18" s="3">
        <f t="shared" si="3"/>
        <v>51</v>
      </c>
      <c r="D18" s="1">
        <v>58</v>
      </c>
      <c r="E18" s="1" t="s">
        <v>22</v>
      </c>
      <c r="F18" s="3" t="str">
        <f t="shared" si="0"/>
        <v>ML</v>
      </c>
      <c r="G18" s="4">
        <f t="shared" si="1"/>
        <v>54.5</v>
      </c>
      <c r="H18">
        <v>32</v>
      </c>
      <c r="I18" s="2" t="s">
        <v>173</v>
      </c>
      <c r="J18" s="3">
        <v>1</v>
      </c>
      <c r="K18" s="8">
        <v>80</v>
      </c>
      <c r="L18" s="23">
        <v>6.3</v>
      </c>
      <c r="P18" s="9"/>
      <c r="S18">
        <v>90</v>
      </c>
      <c r="T18" s="10" t="str">
        <f t="shared" si="2"/>
        <v>Log 3 @ 90</v>
      </c>
    </row>
    <row r="19" spans="1:25" x14ac:dyDescent="0.25">
      <c r="A19" t="s">
        <v>38</v>
      </c>
      <c r="B19" s="7" t="s">
        <v>67</v>
      </c>
      <c r="C19" s="3">
        <f t="shared" si="3"/>
        <v>58</v>
      </c>
      <c r="D19" s="1">
        <v>81.5</v>
      </c>
      <c r="E19" s="1" t="s">
        <v>7</v>
      </c>
      <c r="F19" s="3" t="str">
        <f t="shared" si="0"/>
        <v>SP</v>
      </c>
      <c r="G19" s="4">
        <f t="shared" si="1"/>
        <v>69.75</v>
      </c>
      <c r="H19">
        <v>32.5</v>
      </c>
      <c r="I19" s="2" t="s">
        <v>174</v>
      </c>
      <c r="J19" s="3">
        <v>1</v>
      </c>
      <c r="K19" s="8">
        <v>85</v>
      </c>
      <c r="L19" s="23">
        <v>6.1</v>
      </c>
      <c r="P19" s="8"/>
      <c r="S19">
        <v>95</v>
      </c>
      <c r="T19" s="10" t="str">
        <f t="shared" si="2"/>
        <v>Log 3 @ 95</v>
      </c>
    </row>
    <row r="20" spans="1:25" x14ac:dyDescent="0.25">
      <c r="A20" t="s">
        <v>44</v>
      </c>
      <c r="B20" s="7" t="s">
        <v>340</v>
      </c>
      <c r="C20" s="3">
        <f t="shared" si="3"/>
        <v>81.5</v>
      </c>
      <c r="D20" s="1">
        <v>84</v>
      </c>
      <c r="E20" s="1" t="s">
        <v>6</v>
      </c>
      <c r="F20" s="3" t="str">
        <f t="shared" si="0"/>
        <v>SM</v>
      </c>
      <c r="G20" s="4">
        <f t="shared" si="1"/>
        <v>82.75</v>
      </c>
      <c r="H20">
        <v>34</v>
      </c>
      <c r="I20" s="2" t="s">
        <v>175</v>
      </c>
      <c r="J20" s="3">
        <v>1</v>
      </c>
      <c r="K20" s="8">
        <v>90</v>
      </c>
      <c r="L20" s="23">
        <v>6.4</v>
      </c>
      <c r="P20" s="9"/>
      <c r="S20">
        <v>100</v>
      </c>
      <c r="T20" s="10" t="str">
        <f t="shared" si="2"/>
        <v>Log 3 @ 100</v>
      </c>
      <c r="Y20" s="7" t="s">
        <v>4</v>
      </c>
    </row>
    <row r="21" spans="1:25" x14ac:dyDescent="0.25">
      <c r="A21" t="s">
        <v>43</v>
      </c>
      <c r="B21" s="7" t="s">
        <v>341</v>
      </c>
      <c r="C21" s="3">
        <f t="shared" si="3"/>
        <v>84</v>
      </c>
      <c r="D21" s="1">
        <v>85</v>
      </c>
      <c r="E21" s="1" t="s">
        <v>7</v>
      </c>
      <c r="F21" s="3" t="str">
        <f t="shared" si="0"/>
        <v>SP</v>
      </c>
      <c r="G21" s="4">
        <f t="shared" si="1"/>
        <v>84.5</v>
      </c>
      <c r="H21">
        <v>36.5</v>
      </c>
      <c r="I21" s="2" t="s">
        <v>176</v>
      </c>
      <c r="J21" s="3">
        <v>1</v>
      </c>
      <c r="K21" s="8">
        <v>95</v>
      </c>
      <c r="L21" s="23">
        <v>6.2</v>
      </c>
      <c r="P21" s="8"/>
      <c r="S21">
        <v>105</v>
      </c>
      <c r="T21" s="10" t="str">
        <f t="shared" si="2"/>
        <v>Log 3 @ 105</v>
      </c>
      <c r="Y21" s="7" t="s">
        <v>4</v>
      </c>
    </row>
    <row r="22" spans="1:25" x14ac:dyDescent="0.25">
      <c r="A22" t="s">
        <v>46</v>
      </c>
      <c r="C22" s="3">
        <f t="shared" si="3"/>
        <v>85</v>
      </c>
      <c r="D22" s="1">
        <v>87</v>
      </c>
      <c r="E22" s="1" t="s">
        <v>22</v>
      </c>
      <c r="F22" s="3" t="str">
        <f t="shared" si="0"/>
        <v>ML</v>
      </c>
      <c r="G22" s="4">
        <f t="shared" si="1"/>
        <v>86</v>
      </c>
      <c r="H22">
        <v>37</v>
      </c>
      <c r="I22" s="2" t="s">
        <v>177</v>
      </c>
      <c r="J22" s="3">
        <v>1</v>
      </c>
      <c r="K22" s="8">
        <v>100</v>
      </c>
      <c r="L22" s="23">
        <v>6.3</v>
      </c>
      <c r="S22">
        <v>110</v>
      </c>
      <c r="T22" s="10" t="str">
        <f t="shared" si="2"/>
        <v>Log 3 @ 110</v>
      </c>
    </row>
    <row r="23" spans="1:25" x14ac:dyDescent="0.25">
      <c r="A23" t="s">
        <v>45</v>
      </c>
      <c r="C23" s="3">
        <f t="shared" si="3"/>
        <v>87</v>
      </c>
      <c r="D23" s="1">
        <v>88</v>
      </c>
      <c r="E23" s="1" t="s">
        <v>7</v>
      </c>
      <c r="F23" s="3" t="str">
        <f t="shared" si="0"/>
        <v>SP</v>
      </c>
      <c r="G23" s="4">
        <f t="shared" si="1"/>
        <v>87.5</v>
      </c>
      <c r="H23">
        <v>38</v>
      </c>
      <c r="I23" s="2" t="s">
        <v>178</v>
      </c>
      <c r="J23" s="3">
        <v>1</v>
      </c>
      <c r="K23" s="8">
        <v>105</v>
      </c>
      <c r="L23" s="23">
        <v>6</v>
      </c>
      <c r="S23">
        <v>115</v>
      </c>
      <c r="T23" s="10" t="str">
        <f t="shared" si="2"/>
        <v>Log 3 @ 115</v>
      </c>
    </row>
    <row r="24" spans="1:25" ht="51.75" x14ac:dyDescent="0.25">
      <c r="A24" s="4" t="s">
        <v>39</v>
      </c>
      <c r="B24" s="20" t="s">
        <v>66</v>
      </c>
      <c r="C24" s="3">
        <f t="shared" si="3"/>
        <v>88</v>
      </c>
      <c r="D24" s="1">
        <v>90</v>
      </c>
      <c r="E24" s="1" t="s">
        <v>6</v>
      </c>
      <c r="F24" s="3" t="str">
        <f t="shared" si="0"/>
        <v>SM</v>
      </c>
      <c r="G24" s="4">
        <f t="shared" si="1"/>
        <v>89</v>
      </c>
      <c r="H24">
        <v>39</v>
      </c>
      <c r="I24" s="2" t="s">
        <v>179</v>
      </c>
      <c r="J24" s="3">
        <v>1</v>
      </c>
      <c r="K24" s="8">
        <v>110</v>
      </c>
      <c r="L24" s="23">
        <v>6.2</v>
      </c>
      <c r="S24">
        <v>120</v>
      </c>
      <c r="T24" s="10" t="str">
        <f t="shared" si="2"/>
        <v>Log 3 @ 120</v>
      </c>
    </row>
    <row r="25" spans="1:25" x14ac:dyDescent="0.25">
      <c r="C25" s="3">
        <f t="shared" si="3"/>
        <v>90</v>
      </c>
      <c r="D25" s="1">
        <v>93</v>
      </c>
      <c r="E25" s="1" t="s">
        <v>22</v>
      </c>
      <c r="F25" s="3" t="str">
        <f t="shared" si="0"/>
        <v>ML</v>
      </c>
      <c r="G25" s="4">
        <f t="shared" si="1"/>
        <v>91.5</v>
      </c>
      <c r="H25">
        <v>42</v>
      </c>
      <c r="I25" s="2" t="s">
        <v>180</v>
      </c>
      <c r="J25" s="3">
        <v>1</v>
      </c>
      <c r="K25" s="8">
        <v>115</v>
      </c>
      <c r="L25" s="23">
        <v>5.8</v>
      </c>
      <c r="S25">
        <v>125</v>
      </c>
      <c r="T25" s="10" t="str">
        <f t="shared" si="2"/>
        <v>Log 3 @ 125</v>
      </c>
    </row>
    <row r="26" spans="1:25" x14ac:dyDescent="0.25">
      <c r="C26" s="3">
        <f t="shared" si="3"/>
        <v>93</v>
      </c>
      <c r="D26" s="1">
        <v>95.5</v>
      </c>
      <c r="E26" s="1" t="s">
        <v>6</v>
      </c>
      <c r="F26" s="3" t="str">
        <f t="shared" si="0"/>
        <v>SM</v>
      </c>
      <c r="G26" s="4">
        <f t="shared" si="1"/>
        <v>94.25</v>
      </c>
      <c r="H26">
        <v>44</v>
      </c>
      <c r="I26" s="2" t="s">
        <v>181</v>
      </c>
      <c r="J26" s="3">
        <v>1</v>
      </c>
      <c r="K26" s="8">
        <v>120</v>
      </c>
      <c r="L26" s="23">
        <v>5.9</v>
      </c>
      <c r="S26">
        <v>130</v>
      </c>
      <c r="T26" s="10" t="str">
        <f t="shared" si="2"/>
        <v>Log 3 @ 130</v>
      </c>
    </row>
    <row r="27" spans="1:25" x14ac:dyDescent="0.25">
      <c r="C27" s="3">
        <f t="shared" si="3"/>
        <v>95.5</v>
      </c>
      <c r="D27" s="1">
        <v>99</v>
      </c>
      <c r="E27" s="1" t="s">
        <v>22</v>
      </c>
      <c r="F27" s="3" t="str">
        <f t="shared" si="0"/>
        <v>ML</v>
      </c>
      <c r="G27" s="4">
        <f t="shared" si="1"/>
        <v>97.25</v>
      </c>
      <c r="H27">
        <v>45</v>
      </c>
      <c r="I27" s="2" t="s">
        <v>90</v>
      </c>
      <c r="J27" s="3">
        <v>1</v>
      </c>
      <c r="K27" s="8">
        <v>125</v>
      </c>
      <c r="L27" s="23">
        <v>6.1</v>
      </c>
      <c r="S27">
        <v>135</v>
      </c>
      <c r="T27" s="10" t="str">
        <f t="shared" si="2"/>
        <v>Log 3 @ 135</v>
      </c>
    </row>
    <row r="28" spans="1:25" x14ac:dyDescent="0.25">
      <c r="C28" s="3">
        <f t="shared" si="3"/>
        <v>99</v>
      </c>
      <c r="D28" s="1">
        <v>102</v>
      </c>
      <c r="E28" s="1" t="s">
        <v>6</v>
      </c>
      <c r="F28" s="3" t="str">
        <f t="shared" si="0"/>
        <v>SM</v>
      </c>
      <c r="G28" s="4">
        <f t="shared" si="1"/>
        <v>100.5</v>
      </c>
      <c r="H28">
        <v>47</v>
      </c>
      <c r="I28" s="2" t="s">
        <v>182</v>
      </c>
      <c r="J28" s="3">
        <v>1</v>
      </c>
      <c r="K28" s="8">
        <v>130</v>
      </c>
      <c r="L28" s="23">
        <v>5.3</v>
      </c>
      <c r="S28">
        <v>140</v>
      </c>
      <c r="T28" s="10" t="str">
        <f t="shared" si="2"/>
        <v>Log 3 @ 140</v>
      </c>
    </row>
    <row r="29" spans="1:25" x14ac:dyDescent="0.25">
      <c r="C29" s="3">
        <f t="shared" si="3"/>
        <v>102</v>
      </c>
      <c r="D29" s="1">
        <v>114</v>
      </c>
      <c r="E29" s="1" t="s">
        <v>22</v>
      </c>
      <c r="F29" s="3" t="str">
        <f t="shared" si="0"/>
        <v>ML</v>
      </c>
      <c r="G29" s="4">
        <f t="shared" si="1"/>
        <v>108</v>
      </c>
      <c r="H29">
        <v>48</v>
      </c>
      <c r="I29" s="2" t="s">
        <v>183</v>
      </c>
      <c r="J29" s="3">
        <v>1</v>
      </c>
      <c r="K29" s="8">
        <v>135</v>
      </c>
      <c r="L29" s="23">
        <v>6.6</v>
      </c>
      <c r="S29">
        <v>145</v>
      </c>
      <c r="T29" s="10" t="str">
        <f t="shared" si="2"/>
        <v>Log 3 @ 145</v>
      </c>
    </row>
    <row r="30" spans="1:25" x14ac:dyDescent="0.25">
      <c r="C30" s="3">
        <f t="shared" si="3"/>
        <v>114</v>
      </c>
      <c r="D30" s="1">
        <v>116</v>
      </c>
      <c r="E30" s="1" t="s">
        <v>6</v>
      </c>
      <c r="F30" s="3" t="str">
        <f t="shared" si="0"/>
        <v>SM</v>
      </c>
      <c r="G30" s="4">
        <f t="shared" si="1"/>
        <v>115</v>
      </c>
      <c r="H30">
        <v>49</v>
      </c>
      <c r="I30" s="2" t="s">
        <v>184</v>
      </c>
      <c r="J30" s="3">
        <v>1</v>
      </c>
      <c r="K30" s="8">
        <v>140</v>
      </c>
      <c r="L30" s="23">
        <v>5.9</v>
      </c>
      <c r="S30">
        <v>150</v>
      </c>
      <c r="T30" s="10" t="str">
        <f t="shared" si="2"/>
        <v>Log 3 @ 150</v>
      </c>
    </row>
    <row r="31" spans="1:25" x14ac:dyDescent="0.25">
      <c r="C31" s="3">
        <f t="shared" si="3"/>
        <v>116</v>
      </c>
      <c r="D31" s="1">
        <v>117</v>
      </c>
      <c r="E31" s="1" t="s">
        <v>7</v>
      </c>
      <c r="F31" s="3" t="str">
        <f t="shared" si="0"/>
        <v>SP</v>
      </c>
      <c r="G31" s="4">
        <f t="shared" si="1"/>
        <v>116.5</v>
      </c>
      <c r="H31">
        <v>51</v>
      </c>
      <c r="I31" s="2" t="s">
        <v>185</v>
      </c>
      <c r="J31" s="3">
        <v>1</v>
      </c>
      <c r="K31" s="8">
        <v>145</v>
      </c>
      <c r="L31" s="23">
        <v>8.8000000000000007</v>
      </c>
      <c r="S31">
        <v>155</v>
      </c>
      <c r="T31" s="10" t="str">
        <f t="shared" si="2"/>
        <v>Log 3 @ 155</v>
      </c>
    </row>
    <row r="32" spans="1:25" x14ac:dyDescent="0.25">
      <c r="C32" s="3">
        <f t="shared" si="3"/>
        <v>117</v>
      </c>
      <c r="D32" s="1">
        <v>122</v>
      </c>
      <c r="E32" s="1" t="s">
        <v>6</v>
      </c>
      <c r="F32" s="3" t="str">
        <f t="shared" si="0"/>
        <v>SM</v>
      </c>
      <c r="G32" s="4">
        <f t="shared" si="1"/>
        <v>119.5</v>
      </c>
      <c r="H32">
        <v>55</v>
      </c>
      <c r="I32" s="2" t="s">
        <v>186</v>
      </c>
      <c r="J32" s="3">
        <v>1</v>
      </c>
      <c r="K32" s="8">
        <v>150</v>
      </c>
      <c r="L32" s="23">
        <v>4.5999999999999996</v>
      </c>
      <c r="T32" s="10"/>
    </row>
    <row r="33" spans="3:31" x14ac:dyDescent="0.25">
      <c r="C33" s="3">
        <f t="shared" si="3"/>
        <v>122</v>
      </c>
      <c r="D33" s="1">
        <v>144</v>
      </c>
      <c r="E33" s="1" t="s">
        <v>7</v>
      </c>
      <c r="F33" s="3" t="str">
        <f t="shared" si="0"/>
        <v>SP</v>
      </c>
      <c r="G33" s="4">
        <f t="shared" si="1"/>
        <v>133</v>
      </c>
      <c r="H33">
        <v>56.5</v>
      </c>
      <c r="I33" s="2" t="s">
        <v>187</v>
      </c>
      <c r="J33" s="3">
        <v>1</v>
      </c>
      <c r="K33" s="8">
        <v>155</v>
      </c>
      <c r="L33" s="23">
        <v>5.2</v>
      </c>
      <c r="T33" s="10"/>
    </row>
    <row r="34" spans="3:31" x14ac:dyDescent="0.25">
      <c r="C34" s="3">
        <f t="shared" si="3"/>
        <v>144</v>
      </c>
      <c r="D34" s="1">
        <v>145.5</v>
      </c>
      <c r="E34" s="1" t="s">
        <v>22</v>
      </c>
      <c r="F34" s="3" t="str">
        <f t="shared" si="0"/>
        <v>ML</v>
      </c>
      <c r="G34" s="4">
        <f t="shared" si="1"/>
        <v>144.75</v>
      </c>
      <c r="H34">
        <v>61</v>
      </c>
      <c r="I34" s="2" t="s">
        <v>90</v>
      </c>
      <c r="J34" s="3">
        <v>1</v>
      </c>
      <c r="L34" s="7"/>
      <c r="M34" s="8"/>
      <c r="T34" s="10"/>
    </row>
    <row r="35" spans="3:31" x14ac:dyDescent="0.25">
      <c r="C35" s="3">
        <f t="shared" si="3"/>
        <v>145.5</v>
      </c>
      <c r="D35" s="1">
        <v>148.5</v>
      </c>
      <c r="E35" s="1" t="s">
        <v>7</v>
      </c>
      <c r="F35" s="3" t="str">
        <f t="shared" si="0"/>
        <v>SP</v>
      </c>
      <c r="G35" s="4">
        <f t="shared" si="1"/>
        <v>147</v>
      </c>
      <c r="H35">
        <v>58</v>
      </c>
      <c r="I35" s="2" t="s">
        <v>188</v>
      </c>
      <c r="J35" s="3">
        <v>1</v>
      </c>
      <c r="L35" s="7"/>
      <c r="M35" s="8"/>
      <c r="T35" s="10"/>
    </row>
    <row r="36" spans="3:31" x14ac:dyDescent="0.25">
      <c r="C36" s="3">
        <f t="shared" si="3"/>
        <v>148.5</v>
      </c>
      <c r="D36" s="1">
        <v>167</v>
      </c>
      <c r="E36" s="1" t="s">
        <v>69</v>
      </c>
      <c r="F36" s="4" t="s">
        <v>22</v>
      </c>
      <c r="G36" s="4">
        <f t="shared" si="1"/>
        <v>157.75</v>
      </c>
      <c r="H36">
        <v>65</v>
      </c>
      <c r="I36" s="2" t="s">
        <v>189</v>
      </c>
      <c r="J36" s="3">
        <v>1</v>
      </c>
      <c r="L36" s="7"/>
      <c r="M36" s="8"/>
      <c r="T36" s="10"/>
    </row>
    <row r="37" spans="3:31" x14ac:dyDescent="0.25">
      <c r="C37" s="3"/>
      <c r="H37" s="1">
        <v>66</v>
      </c>
      <c r="I37" s="4" t="s">
        <v>190</v>
      </c>
      <c r="J37" s="3">
        <v>1</v>
      </c>
      <c r="S37" s="10"/>
    </row>
    <row r="38" spans="3:31" x14ac:dyDescent="0.25">
      <c r="C38" s="3"/>
      <c r="H38" s="1">
        <v>68</v>
      </c>
      <c r="I38" s="4" t="s">
        <v>90</v>
      </c>
      <c r="J38" s="3">
        <v>1</v>
      </c>
      <c r="S38" s="10"/>
    </row>
    <row r="39" spans="3:31" x14ac:dyDescent="0.25">
      <c r="C39" s="3"/>
      <c r="H39" s="1">
        <v>71</v>
      </c>
      <c r="I39" s="4" t="s">
        <v>90</v>
      </c>
      <c r="J39" s="3">
        <v>1</v>
      </c>
      <c r="S39" s="10"/>
    </row>
    <row r="40" spans="3:31" x14ac:dyDescent="0.25">
      <c r="C40" s="3"/>
      <c r="H40" s="1">
        <v>73</v>
      </c>
      <c r="I40" s="4" t="s">
        <v>191</v>
      </c>
      <c r="J40" s="3">
        <v>1</v>
      </c>
    </row>
    <row r="41" spans="3:31" x14ac:dyDescent="0.25">
      <c r="C41"/>
      <c r="D41"/>
      <c r="E41"/>
      <c r="H41" s="1">
        <v>75.5</v>
      </c>
      <c r="I41" s="4" t="s">
        <v>192</v>
      </c>
      <c r="J41" s="3">
        <v>1</v>
      </c>
    </row>
    <row r="42" spans="3:31" x14ac:dyDescent="0.25">
      <c r="C42"/>
      <c r="D42"/>
      <c r="E42"/>
      <c r="H42" s="1">
        <v>78</v>
      </c>
      <c r="I42" s="4" t="s">
        <v>193</v>
      </c>
      <c r="J42" s="3">
        <v>1</v>
      </c>
    </row>
    <row r="43" spans="3:31" x14ac:dyDescent="0.25">
      <c r="C43"/>
      <c r="D43"/>
      <c r="E43"/>
      <c r="H43" s="1">
        <v>81.5</v>
      </c>
      <c r="I43" s="4" t="s">
        <v>194</v>
      </c>
      <c r="J43" s="3">
        <v>1</v>
      </c>
      <c r="AE43" s="7"/>
    </row>
    <row r="44" spans="3:31" x14ac:dyDescent="0.25">
      <c r="C44"/>
      <c r="D44"/>
      <c r="E44"/>
      <c r="H44" s="1">
        <v>84</v>
      </c>
      <c r="I44" s="4" t="s">
        <v>195</v>
      </c>
      <c r="J44" s="3">
        <v>1</v>
      </c>
    </row>
    <row r="45" spans="3:31" x14ac:dyDescent="0.25">
      <c r="C45"/>
      <c r="D45"/>
      <c r="E45"/>
      <c r="H45" s="1">
        <v>85</v>
      </c>
      <c r="I45" t="s">
        <v>196</v>
      </c>
      <c r="J45" s="3">
        <v>1</v>
      </c>
    </row>
    <row r="46" spans="3:31" x14ac:dyDescent="0.25">
      <c r="C46"/>
      <c r="D46"/>
      <c r="E46"/>
      <c r="H46" s="1">
        <v>87</v>
      </c>
      <c r="I46" t="s">
        <v>197</v>
      </c>
      <c r="J46" s="3">
        <v>1</v>
      </c>
    </row>
    <row r="47" spans="3:31" x14ac:dyDescent="0.25">
      <c r="C47"/>
      <c r="D47"/>
      <c r="E47"/>
      <c r="H47" s="1">
        <v>88</v>
      </c>
      <c r="I47" t="s">
        <v>198</v>
      </c>
      <c r="J47" s="3">
        <v>1</v>
      </c>
    </row>
    <row r="48" spans="3:31" x14ac:dyDescent="0.25">
      <c r="C48"/>
      <c r="D48"/>
      <c r="E48"/>
      <c r="H48" s="1">
        <v>90</v>
      </c>
      <c r="I48" t="s">
        <v>199</v>
      </c>
      <c r="J48" s="3">
        <v>1</v>
      </c>
    </row>
    <row r="49" spans="3:10" x14ac:dyDescent="0.25">
      <c r="C49"/>
      <c r="D49"/>
      <c r="E49"/>
      <c r="H49" s="1">
        <v>93</v>
      </c>
      <c r="I49" t="s">
        <v>200</v>
      </c>
      <c r="J49" s="3">
        <v>1</v>
      </c>
    </row>
    <row r="50" spans="3:10" x14ac:dyDescent="0.25">
      <c r="C50"/>
      <c r="D50"/>
      <c r="E50"/>
      <c r="H50" s="1">
        <v>95.5</v>
      </c>
      <c r="I50" t="s">
        <v>201</v>
      </c>
      <c r="J50" s="3">
        <v>1</v>
      </c>
    </row>
    <row r="51" spans="3:10" x14ac:dyDescent="0.25">
      <c r="C51"/>
      <c r="D51"/>
      <c r="E51"/>
      <c r="H51" s="1">
        <v>97</v>
      </c>
      <c r="I51" t="s">
        <v>202</v>
      </c>
      <c r="J51" s="3">
        <v>1</v>
      </c>
    </row>
    <row r="52" spans="3:10" x14ac:dyDescent="0.25">
      <c r="C52"/>
      <c r="D52"/>
      <c r="E52"/>
      <c r="H52" s="1">
        <v>99</v>
      </c>
      <c r="I52" t="s">
        <v>203</v>
      </c>
      <c r="J52" s="3">
        <v>1</v>
      </c>
    </row>
    <row r="53" spans="3:10" x14ac:dyDescent="0.25">
      <c r="C53"/>
      <c r="D53"/>
      <c r="E53"/>
      <c r="H53" s="1">
        <v>102</v>
      </c>
      <c r="I53" t="s">
        <v>204</v>
      </c>
      <c r="J53" s="3">
        <v>1</v>
      </c>
    </row>
    <row r="54" spans="3:10" x14ac:dyDescent="0.25">
      <c r="C54"/>
      <c r="D54"/>
      <c r="E54"/>
      <c r="H54" s="1">
        <v>103</v>
      </c>
      <c r="I54" t="s">
        <v>205</v>
      </c>
      <c r="J54" s="3">
        <v>1</v>
      </c>
    </row>
    <row r="55" spans="3:10" x14ac:dyDescent="0.25">
      <c r="C55"/>
      <c r="D55"/>
      <c r="E55"/>
      <c r="H55" s="1">
        <v>106</v>
      </c>
      <c r="I55" t="s">
        <v>206</v>
      </c>
      <c r="J55" s="3">
        <v>1</v>
      </c>
    </row>
    <row r="56" spans="3:10" x14ac:dyDescent="0.25">
      <c r="C56"/>
      <c r="D56"/>
      <c r="E56"/>
      <c r="H56" s="1">
        <v>108.5</v>
      </c>
      <c r="I56" t="s">
        <v>207</v>
      </c>
      <c r="J56" s="3">
        <v>1</v>
      </c>
    </row>
    <row r="57" spans="3:10" x14ac:dyDescent="0.25">
      <c r="C57"/>
      <c r="D57"/>
      <c r="E57"/>
      <c r="H57" s="1">
        <v>109</v>
      </c>
      <c r="I57" t="s">
        <v>208</v>
      </c>
      <c r="J57" s="3">
        <v>1</v>
      </c>
    </row>
    <row r="58" spans="3:10" x14ac:dyDescent="0.25">
      <c r="C58"/>
      <c r="D58"/>
      <c r="E58"/>
      <c r="H58" s="1">
        <v>114</v>
      </c>
      <c r="I58" t="s">
        <v>209</v>
      </c>
      <c r="J58" s="3">
        <v>1</v>
      </c>
    </row>
    <row r="59" spans="3:10" x14ac:dyDescent="0.25">
      <c r="H59" s="1">
        <v>116</v>
      </c>
      <c r="I59" t="s">
        <v>210</v>
      </c>
      <c r="J59" s="3">
        <v>1</v>
      </c>
    </row>
    <row r="60" spans="3:10" x14ac:dyDescent="0.25">
      <c r="H60" s="1">
        <v>117</v>
      </c>
      <c r="I60" t="s">
        <v>211</v>
      </c>
      <c r="J60" s="3">
        <v>1</v>
      </c>
    </row>
    <row r="61" spans="3:10" x14ac:dyDescent="0.25">
      <c r="H61" s="1">
        <v>120</v>
      </c>
      <c r="I61" t="s">
        <v>212</v>
      </c>
      <c r="J61" s="3">
        <v>1</v>
      </c>
    </row>
    <row r="62" spans="3:10" x14ac:dyDescent="0.25">
      <c r="H62" s="1">
        <v>122</v>
      </c>
      <c r="I62" t="s">
        <v>213</v>
      </c>
      <c r="J62" s="3">
        <v>1</v>
      </c>
    </row>
    <row r="63" spans="3:10" x14ac:dyDescent="0.25">
      <c r="H63" s="1">
        <v>125</v>
      </c>
      <c r="I63" t="s">
        <v>214</v>
      </c>
      <c r="J63" s="3">
        <v>1</v>
      </c>
    </row>
    <row r="64" spans="3:10" x14ac:dyDescent="0.25">
      <c r="H64" s="1">
        <v>128</v>
      </c>
      <c r="I64" t="s">
        <v>215</v>
      </c>
      <c r="J64" s="3">
        <v>1</v>
      </c>
    </row>
    <row r="65" spans="8:29" x14ac:dyDescent="0.25">
      <c r="H65" s="1">
        <v>130</v>
      </c>
      <c r="I65" t="s">
        <v>216</v>
      </c>
      <c r="J65" s="3">
        <v>1</v>
      </c>
    </row>
    <row r="66" spans="8:29" x14ac:dyDescent="0.25">
      <c r="H66" s="1">
        <v>133</v>
      </c>
      <c r="I66" t="s">
        <v>215</v>
      </c>
      <c r="J66" s="3">
        <v>1</v>
      </c>
    </row>
    <row r="67" spans="8:29" x14ac:dyDescent="0.25">
      <c r="H67" s="1">
        <v>134</v>
      </c>
      <c r="I67" t="s">
        <v>217</v>
      </c>
      <c r="J67" s="3">
        <v>1</v>
      </c>
    </row>
    <row r="68" spans="8:29" x14ac:dyDescent="0.25">
      <c r="H68" s="1">
        <v>135.5</v>
      </c>
      <c r="I68" t="s">
        <v>218</v>
      </c>
      <c r="J68" s="3">
        <v>1</v>
      </c>
    </row>
    <row r="69" spans="8:29" x14ac:dyDescent="0.25">
      <c r="H69" s="1">
        <v>135</v>
      </c>
      <c r="I69" t="s">
        <v>215</v>
      </c>
      <c r="J69" s="3">
        <v>1</v>
      </c>
    </row>
    <row r="70" spans="8:29" x14ac:dyDescent="0.25">
      <c r="H70" s="1">
        <v>139</v>
      </c>
      <c r="I70" t="s">
        <v>219</v>
      </c>
      <c r="J70" s="3">
        <v>1</v>
      </c>
    </row>
    <row r="71" spans="8:29" x14ac:dyDescent="0.25">
      <c r="H71" s="1">
        <v>140</v>
      </c>
      <c r="I71" t="s">
        <v>330</v>
      </c>
      <c r="J71" s="3">
        <v>1</v>
      </c>
      <c r="AC71" s="7"/>
    </row>
    <row r="72" spans="8:29" x14ac:dyDescent="0.25">
      <c r="H72" s="1">
        <v>141</v>
      </c>
      <c r="I72" t="s">
        <v>219</v>
      </c>
      <c r="J72" s="3">
        <v>1</v>
      </c>
    </row>
    <row r="73" spans="8:29" x14ac:dyDescent="0.25">
      <c r="H73" s="1">
        <v>143</v>
      </c>
      <c r="I73" t="s">
        <v>220</v>
      </c>
      <c r="J73" s="3">
        <v>1</v>
      </c>
    </row>
    <row r="74" spans="8:29" x14ac:dyDescent="0.25">
      <c r="H74" s="1">
        <v>145</v>
      </c>
      <c r="I74" t="s">
        <v>221</v>
      </c>
      <c r="J74" s="3">
        <v>1</v>
      </c>
    </row>
    <row r="75" spans="8:29" x14ac:dyDescent="0.25">
      <c r="H75" s="1">
        <v>148.5</v>
      </c>
      <c r="I75" t="s">
        <v>222</v>
      </c>
      <c r="J75" s="3">
        <v>1</v>
      </c>
    </row>
    <row r="76" spans="8:29" x14ac:dyDescent="0.25">
      <c r="H76" s="1">
        <v>151</v>
      </c>
      <c r="I76" t="s">
        <v>215</v>
      </c>
      <c r="J76" s="3">
        <v>1</v>
      </c>
    </row>
    <row r="77" spans="8:29" x14ac:dyDescent="0.25">
      <c r="H77" s="1">
        <v>153</v>
      </c>
      <c r="I77" t="s">
        <v>215</v>
      </c>
      <c r="J77" s="3">
        <v>1</v>
      </c>
    </row>
    <row r="78" spans="8:29" x14ac:dyDescent="0.25">
      <c r="H78" s="1">
        <v>155</v>
      </c>
      <c r="I78" t="s">
        <v>223</v>
      </c>
      <c r="J78" s="3">
        <v>1</v>
      </c>
    </row>
    <row r="79" spans="8:29" x14ac:dyDescent="0.25">
      <c r="H79" s="1">
        <v>156</v>
      </c>
      <c r="I79" t="s">
        <v>133</v>
      </c>
      <c r="J79" s="3">
        <v>1</v>
      </c>
    </row>
    <row r="80" spans="8:29" x14ac:dyDescent="0.25">
      <c r="H80" s="1">
        <v>157</v>
      </c>
      <c r="I80" t="s">
        <v>224</v>
      </c>
      <c r="J80" s="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9AB9-FACF-4456-9670-E337F1F467E7}">
  <dimension ref="A1:Y44"/>
  <sheetViews>
    <sheetView zoomScale="55" zoomScaleNormal="55" workbookViewId="0"/>
  </sheetViews>
  <sheetFormatPr defaultRowHeight="15" x14ac:dyDescent="0.25"/>
  <cols>
    <col min="1" max="1" width="28.85546875" bestFit="1" customWidth="1"/>
    <col min="2" max="2" width="25" customWidth="1"/>
    <col min="3" max="5" width="12.7109375" style="1" customWidth="1"/>
    <col min="7" max="7" width="37.85546875" style="2" customWidth="1"/>
    <col min="8" max="8" width="5.42578125" style="1" bestFit="1" customWidth="1"/>
    <col min="9" max="9" width="12" bestFit="1" customWidth="1"/>
    <col min="10" max="10" width="8.7109375" bestFit="1" customWidth="1"/>
    <col min="13" max="14" width="12.42578125" bestFit="1" customWidth="1"/>
    <col min="15" max="15" width="11.85546875" bestFit="1" customWidth="1"/>
    <col min="16" max="16" width="10.140625" bestFit="1" customWidth="1"/>
    <col min="17" max="17" width="12" bestFit="1" customWidth="1"/>
    <col min="18" max="18" width="10.7109375" bestFit="1" customWidth="1"/>
    <col min="19" max="19" width="12" bestFit="1" customWidth="1"/>
    <col min="20" max="20" width="16.85546875" bestFit="1" customWidth="1"/>
    <col min="21" max="21" width="16.42578125" bestFit="1" customWidth="1"/>
    <col min="22" max="22" width="14.5703125" bestFit="1" customWidth="1"/>
    <col min="27" max="27" width="15.85546875" bestFit="1" customWidth="1"/>
    <col min="28" max="28" width="15.85546875" customWidth="1"/>
  </cols>
  <sheetData>
    <row r="1" spans="1:25" x14ac:dyDescent="0.25">
      <c r="A1" s="13" t="s">
        <v>23</v>
      </c>
      <c r="B1" s="13" t="s">
        <v>40</v>
      </c>
      <c r="C1" s="15" t="s">
        <v>0</v>
      </c>
      <c r="D1" s="15" t="s">
        <v>1</v>
      </c>
      <c r="E1" s="4" t="s">
        <v>8</v>
      </c>
      <c r="F1" s="26" t="s">
        <v>128</v>
      </c>
      <c r="G1" s="15" t="s">
        <v>9</v>
      </c>
      <c r="H1" s="15" t="s">
        <v>12</v>
      </c>
      <c r="I1" s="14" t="s">
        <v>2</v>
      </c>
      <c r="J1" s="14" t="s">
        <v>3</v>
      </c>
      <c r="K1" s="15" t="s">
        <v>11</v>
      </c>
      <c r="L1" s="15" t="s">
        <v>10</v>
      </c>
      <c r="M1" s="16" t="s">
        <v>13</v>
      </c>
      <c r="N1" s="16" t="s">
        <v>14</v>
      </c>
      <c r="O1" s="16" t="s">
        <v>15</v>
      </c>
      <c r="P1" s="16" t="s">
        <v>16</v>
      </c>
      <c r="Q1" s="16" t="s">
        <v>17</v>
      </c>
      <c r="R1" s="21" t="s">
        <v>61</v>
      </c>
      <c r="S1" t="s">
        <v>131</v>
      </c>
      <c r="T1" s="17" t="s">
        <v>18</v>
      </c>
      <c r="U1" s="16" t="s">
        <v>19</v>
      </c>
      <c r="V1" s="16" t="s">
        <v>20</v>
      </c>
      <c r="W1" s="16" t="s">
        <v>21</v>
      </c>
      <c r="X1" s="21" t="s">
        <v>347</v>
      </c>
      <c r="Y1" s="21" t="s">
        <v>348</v>
      </c>
    </row>
    <row r="2" spans="1:25" ht="17.25" customHeight="1" x14ac:dyDescent="0.25">
      <c r="A2" s="4" t="s">
        <v>346</v>
      </c>
      <c r="B2" s="4" t="s">
        <v>343</v>
      </c>
      <c r="C2" s="3">
        <v>0</v>
      </c>
      <c r="D2" s="3">
        <v>0.25</v>
      </c>
      <c r="E2" s="4" t="s">
        <v>47</v>
      </c>
      <c r="F2" s="3" t="str">
        <f t="shared" ref="F2:F13" si="0">IF(LEN(E2)&lt;=3,E2,LEFT(E2,FIND("-",E2)-1))</f>
        <v>Asp</v>
      </c>
      <c r="G2" s="4">
        <f t="shared" ref="G2:G13" si="1">(D2-C2)/2+C2</f>
        <v>0.125</v>
      </c>
      <c r="H2">
        <v>0</v>
      </c>
      <c r="I2" s="5" t="s">
        <v>311</v>
      </c>
      <c r="J2" s="3">
        <v>1</v>
      </c>
      <c r="K2" s="8">
        <v>15</v>
      </c>
      <c r="L2" s="18">
        <v>0</v>
      </c>
      <c r="M2" s="11" t="s">
        <v>5</v>
      </c>
      <c r="N2" s="9" t="s">
        <v>5</v>
      </c>
      <c r="O2" s="9">
        <v>10</v>
      </c>
      <c r="P2" s="9">
        <f>O2+2.5</f>
        <v>12.5</v>
      </c>
      <c r="R2">
        <v>2.5</v>
      </c>
      <c r="S2">
        <v>10</v>
      </c>
      <c r="T2" s="22" t="str">
        <f t="shared" ref="T2:T20" si="2">$B$2&amp;" @ "&amp;S2</f>
        <v>Log 4 @ 10</v>
      </c>
      <c r="U2" s="9" t="s">
        <v>5</v>
      </c>
      <c r="V2" s="9" t="s">
        <v>5</v>
      </c>
      <c r="W2" s="9" t="s">
        <v>5</v>
      </c>
      <c r="X2">
        <v>25</v>
      </c>
      <c r="Y2">
        <v>43</v>
      </c>
    </row>
    <row r="3" spans="1:25" x14ac:dyDescent="0.25">
      <c r="A3" s="4" t="s">
        <v>29</v>
      </c>
      <c r="B3" s="4" t="s">
        <v>334</v>
      </c>
      <c r="C3" s="3">
        <f>D2</f>
        <v>0.25</v>
      </c>
      <c r="D3" s="3">
        <v>15</v>
      </c>
      <c r="E3" s="4" t="s">
        <v>53</v>
      </c>
      <c r="F3" s="3" t="str">
        <f t="shared" si="0"/>
        <v>NL</v>
      </c>
      <c r="G3" s="4">
        <f t="shared" si="1"/>
        <v>7.625</v>
      </c>
      <c r="H3">
        <v>0.25</v>
      </c>
      <c r="I3" s="6" t="s">
        <v>226</v>
      </c>
      <c r="J3" s="3">
        <v>1</v>
      </c>
      <c r="K3" s="8">
        <v>20</v>
      </c>
      <c r="L3" s="18">
        <v>0.5</v>
      </c>
      <c r="M3" s="11"/>
      <c r="N3" s="9"/>
      <c r="O3" s="9">
        <v>15</v>
      </c>
      <c r="P3" s="9">
        <f>O3+2.5</f>
        <v>17.5</v>
      </c>
      <c r="Q3" s="9"/>
      <c r="R3">
        <v>2.5</v>
      </c>
      <c r="S3">
        <v>15</v>
      </c>
      <c r="T3" s="22" t="str">
        <f t="shared" si="2"/>
        <v>Log 4 @ 15</v>
      </c>
      <c r="U3" s="9"/>
      <c r="V3" s="9"/>
      <c r="W3" s="9"/>
    </row>
    <row r="4" spans="1:25" x14ac:dyDescent="0.25">
      <c r="A4" s="4" t="s">
        <v>30</v>
      </c>
      <c r="B4" s="7" t="s">
        <v>4</v>
      </c>
      <c r="C4" s="3">
        <f>D3</f>
        <v>15</v>
      </c>
      <c r="D4" s="3">
        <v>60</v>
      </c>
      <c r="E4" s="4" t="s">
        <v>22</v>
      </c>
      <c r="F4" s="3" t="str">
        <f t="shared" si="0"/>
        <v>ML</v>
      </c>
      <c r="G4" s="4">
        <f t="shared" si="1"/>
        <v>37.5</v>
      </c>
      <c r="H4">
        <v>15</v>
      </c>
      <c r="I4" s="6" t="s">
        <v>312</v>
      </c>
      <c r="J4" s="3">
        <v>1</v>
      </c>
      <c r="K4" s="8">
        <v>25</v>
      </c>
      <c r="L4" s="18">
        <v>0.7</v>
      </c>
      <c r="M4" s="11"/>
      <c r="N4" s="9"/>
      <c r="O4" s="8">
        <v>20</v>
      </c>
      <c r="P4" s="9">
        <f t="shared" ref="P4:P11" si="3">O4+2.5</f>
        <v>22.5</v>
      </c>
      <c r="Q4" s="9"/>
      <c r="R4">
        <v>2.5</v>
      </c>
      <c r="S4">
        <v>20</v>
      </c>
      <c r="T4" s="22" t="str">
        <f t="shared" si="2"/>
        <v>Log 4 @ 20</v>
      </c>
      <c r="U4" s="9"/>
      <c r="V4" s="9"/>
      <c r="W4" s="9"/>
    </row>
    <row r="5" spans="1:25" x14ac:dyDescent="0.25">
      <c r="A5" s="4" t="s">
        <v>24</v>
      </c>
      <c r="B5" s="4">
        <v>43</v>
      </c>
      <c r="C5" s="3">
        <f t="shared" ref="C5:C13" si="4">D4</f>
        <v>60</v>
      </c>
      <c r="D5" s="3">
        <v>80</v>
      </c>
      <c r="E5" s="4" t="s">
        <v>55</v>
      </c>
      <c r="F5" s="3" t="str">
        <f t="shared" si="0"/>
        <v>SW</v>
      </c>
      <c r="G5" s="4">
        <f t="shared" si="1"/>
        <v>70</v>
      </c>
      <c r="H5">
        <v>20</v>
      </c>
      <c r="I5" s="6" t="s">
        <v>302</v>
      </c>
      <c r="J5" s="3">
        <v>1</v>
      </c>
      <c r="K5" s="8">
        <v>30</v>
      </c>
      <c r="L5" s="18">
        <v>1.2</v>
      </c>
      <c r="M5" s="11"/>
      <c r="N5" s="9"/>
      <c r="O5" s="9">
        <v>25</v>
      </c>
      <c r="P5" s="9">
        <f t="shared" si="3"/>
        <v>27.5</v>
      </c>
      <c r="Q5" s="9"/>
      <c r="R5">
        <v>2.5</v>
      </c>
      <c r="S5">
        <v>25</v>
      </c>
      <c r="T5" s="22" t="str">
        <f t="shared" si="2"/>
        <v>Log 4 @ 25</v>
      </c>
      <c r="U5" s="9"/>
      <c r="V5" s="9"/>
      <c r="W5" s="9"/>
    </row>
    <row r="6" spans="1:25" x14ac:dyDescent="0.25">
      <c r="A6" s="4" t="s">
        <v>25</v>
      </c>
      <c r="B6" s="12">
        <v>46023</v>
      </c>
      <c r="C6" s="3">
        <f t="shared" si="4"/>
        <v>80</v>
      </c>
      <c r="D6" s="4">
        <v>81</v>
      </c>
      <c r="E6" s="4" t="s">
        <v>58</v>
      </c>
      <c r="F6" s="3" t="str">
        <f t="shared" si="0"/>
        <v>SP</v>
      </c>
      <c r="G6" s="4">
        <f t="shared" si="1"/>
        <v>80.5</v>
      </c>
      <c r="H6">
        <v>25</v>
      </c>
      <c r="I6" s="6" t="s">
        <v>303</v>
      </c>
      <c r="J6" s="3">
        <v>1</v>
      </c>
      <c r="K6" s="8">
        <v>35</v>
      </c>
      <c r="L6" s="18">
        <v>2.5</v>
      </c>
      <c r="M6" s="11"/>
      <c r="N6" s="9"/>
      <c r="O6" s="8">
        <v>30</v>
      </c>
      <c r="P6" s="9">
        <f t="shared" si="3"/>
        <v>32.5</v>
      </c>
      <c r="Q6" s="9"/>
      <c r="R6">
        <v>2.5</v>
      </c>
      <c r="S6">
        <v>30</v>
      </c>
      <c r="T6" s="22" t="str">
        <f t="shared" si="2"/>
        <v>Log 4 @ 30</v>
      </c>
      <c r="U6" s="9"/>
      <c r="V6" s="9"/>
      <c r="W6" s="9"/>
    </row>
    <row r="7" spans="1:25" x14ac:dyDescent="0.25">
      <c r="A7" t="s">
        <v>26</v>
      </c>
      <c r="B7" s="19">
        <v>46025</v>
      </c>
      <c r="C7" s="3">
        <f t="shared" si="4"/>
        <v>81</v>
      </c>
      <c r="D7" s="3">
        <v>82.75</v>
      </c>
      <c r="E7" s="4" t="s">
        <v>22</v>
      </c>
      <c r="F7" s="3" t="str">
        <f t="shared" si="0"/>
        <v>ML</v>
      </c>
      <c r="G7" s="4">
        <f t="shared" si="1"/>
        <v>81.875</v>
      </c>
      <c r="H7">
        <v>30</v>
      </c>
      <c r="I7" s="3" t="s">
        <v>304</v>
      </c>
      <c r="J7" s="3">
        <v>1</v>
      </c>
      <c r="K7" s="8">
        <v>40</v>
      </c>
      <c r="L7" s="18">
        <v>3.1</v>
      </c>
      <c r="M7" s="11"/>
      <c r="N7" s="9"/>
      <c r="O7" s="9">
        <v>35</v>
      </c>
      <c r="P7" s="9">
        <f t="shared" si="3"/>
        <v>37.5</v>
      </c>
      <c r="Q7" s="8"/>
      <c r="R7">
        <v>2.5</v>
      </c>
      <c r="S7">
        <v>35</v>
      </c>
      <c r="T7" s="22" t="str">
        <f t="shared" si="2"/>
        <v>Log 4 @ 35</v>
      </c>
      <c r="U7" s="9"/>
      <c r="V7" s="9"/>
      <c r="W7" s="9"/>
    </row>
    <row r="8" spans="1:25" x14ac:dyDescent="0.25">
      <c r="A8" s="7" t="s">
        <v>27</v>
      </c>
      <c r="B8" s="19" t="s">
        <v>4</v>
      </c>
      <c r="C8" s="3">
        <f t="shared" si="4"/>
        <v>82.75</v>
      </c>
      <c r="D8" s="3">
        <v>87</v>
      </c>
      <c r="E8" s="4" t="s">
        <v>55</v>
      </c>
      <c r="F8" s="3" t="str">
        <f t="shared" si="0"/>
        <v>SW</v>
      </c>
      <c r="G8" s="4">
        <f t="shared" si="1"/>
        <v>84.875</v>
      </c>
      <c r="H8">
        <v>35</v>
      </c>
      <c r="I8" s="3" t="s">
        <v>313</v>
      </c>
      <c r="J8" s="3">
        <v>1</v>
      </c>
      <c r="K8" s="8">
        <v>45</v>
      </c>
      <c r="L8" s="18">
        <v>2.6</v>
      </c>
      <c r="O8" s="8">
        <v>40</v>
      </c>
      <c r="P8" s="9">
        <f t="shared" si="3"/>
        <v>42.5</v>
      </c>
      <c r="Q8" s="8"/>
      <c r="R8">
        <v>2.5</v>
      </c>
      <c r="S8">
        <v>40</v>
      </c>
      <c r="T8" s="22" t="str">
        <f t="shared" si="2"/>
        <v>Log 4 @ 40</v>
      </c>
    </row>
    <row r="9" spans="1:25" x14ac:dyDescent="0.25">
      <c r="A9" t="s">
        <v>28</v>
      </c>
      <c r="B9" s="7" t="s">
        <v>70</v>
      </c>
      <c r="C9" s="3">
        <f t="shared" si="4"/>
        <v>87</v>
      </c>
      <c r="D9" s="1">
        <v>87.5</v>
      </c>
      <c r="E9" s="1" t="s">
        <v>6</v>
      </c>
      <c r="F9" s="3" t="str">
        <f t="shared" si="0"/>
        <v>SM</v>
      </c>
      <c r="G9" s="4">
        <f t="shared" si="1"/>
        <v>87.25</v>
      </c>
      <c r="H9">
        <v>40</v>
      </c>
      <c r="I9" s="2" t="s">
        <v>314</v>
      </c>
      <c r="J9" s="3">
        <v>1</v>
      </c>
      <c r="K9" s="8">
        <v>50</v>
      </c>
      <c r="L9" s="23">
        <v>0.6</v>
      </c>
      <c r="O9" s="9">
        <v>45</v>
      </c>
      <c r="P9" s="9">
        <f t="shared" si="3"/>
        <v>47.5</v>
      </c>
      <c r="R9">
        <v>2.5</v>
      </c>
      <c r="S9">
        <v>45</v>
      </c>
      <c r="T9" s="22" t="str">
        <f t="shared" si="2"/>
        <v>Log 4 @ 45</v>
      </c>
    </row>
    <row r="10" spans="1:25" x14ac:dyDescent="0.25">
      <c r="A10" t="s">
        <v>31</v>
      </c>
      <c r="B10" s="7" t="s">
        <v>4</v>
      </c>
      <c r="C10" s="3">
        <f t="shared" si="4"/>
        <v>87.5</v>
      </c>
      <c r="D10" s="1">
        <v>96.5</v>
      </c>
      <c r="E10" s="1" t="s">
        <v>55</v>
      </c>
      <c r="F10" s="3" t="str">
        <f t="shared" si="0"/>
        <v>SW</v>
      </c>
      <c r="G10" s="4">
        <f t="shared" si="1"/>
        <v>92</v>
      </c>
      <c r="H10">
        <v>43</v>
      </c>
      <c r="I10" s="2" t="s">
        <v>305</v>
      </c>
      <c r="J10" s="3">
        <v>1</v>
      </c>
      <c r="K10" s="8">
        <v>55</v>
      </c>
      <c r="L10" s="23">
        <v>0.5</v>
      </c>
      <c r="O10" s="8">
        <v>50</v>
      </c>
      <c r="P10" s="9">
        <f t="shared" si="3"/>
        <v>52.5</v>
      </c>
      <c r="R10">
        <v>2.5</v>
      </c>
      <c r="S10">
        <v>50</v>
      </c>
      <c r="T10" s="22" t="str">
        <f t="shared" si="2"/>
        <v>Log 4 @ 50</v>
      </c>
    </row>
    <row r="11" spans="1:25" x14ac:dyDescent="0.25">
      <c r="A11" t="s">
        <v>32</v>
      </c>
      <c r="B11" s="7" t="s">
        <v>335</v>
      </c>
      <c r="C11" s="3">
        <f t="shared" si="4"/>
        <v>96.5</v>
      </c>
      <c r="D11" s="1">
        <v>98</v>
      </c>
      <c r="E11" s="1" t="s">
        <v>6</v>
      </c>
      <c r="F11" s="3" t="str">
        <f t="shared" si="0"/>
        <v>SM</v>
      </c>
      <c r="G11" s="4">
        <f t="shared" si="1"/>
        <v>97.25</v>
      </c>
      <c r="H11">
        <v>45</v>
      </c>
      <c r="I11" s="2" t="s">
        <v>315</v>
      </c>
      <c r="J11" s="3">
        <v>1</v>
      </c>
      <c r="K11" s="8">
        <v>60</v>
      </c>
      <c r="L11" s="23">
        <v>0.8</v>
      </c>
      <c r="O11" s="9">
        <v>55</v>
      </c>
      <c r="P11" s="9">
        <f t="shared" si="3"/>
        <v>57.5</v>
      </c>
      <c r="R11">
        <v>2.5</v>
      </c>
      <c r="S11">
        <v>55</v>
      </c>
      <c r="T11" s="22" t="str">
        <f t="shared" si="2"/>
        <v>Log 4 @ 55</v>
      </c>
    </row>
    <row r="12" spans="1:25" x14ac:dyDescent="0.25">
      <c r="A12" t="s">
        <v>41</v>
      </c>
      <c r="B12" s="7" t="s">
        <v>49</v>
      </c>
      <c r="C12" s="3">
        <f t="shared" si="4"/>
        <v>98</v>
      </c>
      <c r="D12" s="1">
        <v>101</v>
      </c>
      <c r="E12" s="1" t="s">
        <v>55</v>
      </c>
      <c r="F12" s="3" t="str">
        <f t="shared" si="0"/>
        <v>SW</v>
      </c>
      <c r="G12" s="4">
        <f t="shared" si="1"/>
        <v>99.5</v>
      </c>
      <c r="H12">
        <v>50</v>
      </c>
      <c r="I12" s="2" t="s">
        <v>316</v>
      </c>
      <c r="J12" s="3">
        <v>1</v>
      </c>
      <c r="K12" s="8">
        <v>72.5</v>
      </c>
      <c r="L12" s="23">
        <v>2.5</v>
      </c>
      <c r="O12" s="8">
        <v>60</v>
      </c>
      <c r="P12" s="9">
        <f>O12+5</f>
        <v>65</v>
      </c>
      <c r="R12">
        <v>5</v>
      </c>
      <c r="S12">
        <v>62.5</v>
      </c>
      <c r="T12" s="22" t="str">
        <f t="shared" si="2"/>
        <v>Log 4 @ 62.5</v>
      </c>
    </row>
    <row r="13" spans="1:25" x14ac:dyDescent="0.25">
      <c r="A13" t="s">
        <v>42</v>
      </c>
      <c r="B13" s="7" t="s">
        <v>50</v>
      </c>
      <c r="C13" s="3">
        <f t="shared" si="4"/>
        <v>101</v>
      </c>
      <c r="D13" s="1">
        <v>102.5</v>
      </c>
      <c r="E13" s="1" t="s">
        <v>22</v>
      </c>
      <c r="F13" s="3" t="str">
        <f t="shared" si="0"/>
        <v>ML</v>
      </c>
      <c r="G13" s="4">
        <f t="shared" si="1"/>
        <v>101.75</v>
      </c>
      <c r="H13">
        <v>55</v>
      </c>
      <c r="I13" s="2" t="s">
        <v>317</v>
      </c>
      <c r="J13" s="3">
        <v>1</v>
      </c>
      <c r="K13" s="8">
        <v>70</v>
      </c>
      <c r="L13" s="23">
        <v>3.1</v>
      </c>
      <c r="O13" s="9">
        <v>65</v>
      </c>
      <c r="P13" s="9">
        <f t="shared" ref="P13:P19" si="5">O13+5</f>
        <v>70</v>
      </c>
      <c r="R13">
        <v>5</v>
      </c>
      <c r="S13">
        <v>67.5</v>
      </c>
      <c r="T13" s="22" t="str">
        <f t="shared" si="2"/>
        <v>Log 4 @ 67.5</v>
      </c>
    </row>
    <row r="14" spans="1:25" x14ac:dyDescent="0.25">
      <c r="A14" t="s">
        <v>33</v>
      </c>
      <c r="B14" s="7" t="s">
        <v>336</v>
      </c>
      <c r="C14" s="3"/>
      <c r="H14">
        <v>59</v>
      </c>
      <c r="I14" s="2" t="s">
        <v>318</v>
      </c>
      <c r="J14" s="3">
        <v>1</v>
      </c>
      <c r="K14" s="8">
        <v>77</v>
      </c>
      <c r="L14" s="23">
        <v>3.3</v>
      </c>
      <c r="O14" s="8">
        <v>70</v>
      </c>
      <c r="P14" s="9">
        <f t="shared" si="5"/>
        <v>75</v>
      </c>
      <c r="R14">
        <v>5</v>
      </c>
      <c r="S14">
        <v>72.5</v>
      </c>
      <c r="T14" s="22" t="str">
        <f t="shared" si="2"/>
        <v>Log 4 @ 72.5</v>
      </c>
    </row>
    <row r="15" spans="1:25" x14ac:dyDescent="0.25">
      <c r="A15" t="s">
        <v>34</v>
      </c>
      <c r="B15" s="7" t="s">
        <v>339</v>
      </c>
      <c r="C15" s="3"/>
      <c r="H15">
        <v>60</v>
      </c>
      <c r="I15" s="2" t="s">
        <v>319</v>
      </c>
      <c r="J15" s="3">
        <v>1</v>
      </c>
      <c r="K15" s="8">
        <v>79</v>
      </c>
      <c r="L15" s="23">
        <v>3.7</v>
      </c>
      <c r="O15" s="8">
        <v>75</v>
      </c>
      <c r="P15" s="9">
        <f t="shared" si="5"/>
        <v>80</v>
      </c>
      <c r="R15">
        <v>5</v>
      </c>
      <c r="S15">
        <v>77.5</v>
      </c>
      <c r="T15" s="22" t="str">
        <f t="shared" si="2"/>
        <v>Log 4 @ 77.5</v>
      </c>
    </row>
    <row r="16" spans="1:25" x14ac:dyDescent="0.25">
      <c r="A16" t="s">
        <v>35</v>
      </c>
      <c r="B16" s="7" t="s">
        <v>337</v>
      </c>
      <c r="C16" s="3"/>
      <c r="H16">
        <v>65</v>
      </c>
      <c r="I16" s="2" t="s">
        <v>320</v>
      </c>
      <c r="J16" s="3">
        <v>1</v>
      </c>
      <c r="K16" s="8">
        <v>82.5</v>
      </c>
      <c r="L16" s="23">
        <v>5.4</v>
      </c>
      <c r="O16" s="9">
        <v>80</v>
      </c>
      <c r="P16" s="9">
        <f t="shared" si="5"/>
        <v>85</v>
      </c>
      <c r="R16">
        <v>5</v>
      </c>
      <c r="S16">
        <v>82.5</v>
      </c>
      <c r="T16" s="22" t="str">
        <f t="shared" si="2"/>
        <v>Log 4 @ 82.5</v>
      </c>
    </row>
    <row r="17" spans="1:21" x14ac:dyDescent="0.25">
      <c r="A17" t="s">
        <v>36</v>
      </c>
      <c r="B17" s="7" t="s">
        <v>338</v>
      </c>
      <c r="C17" s="3"/>
      <c r="H17">
        <v>70</v>
      </c>
      <c r="I17" s="2" t="s">
        <v>321</v>
      </c>
      <c r="J17" s="3">
        <v>1</v>
      </c>
      <c r="K17" s="8">
        <v>85</v>
      </c>
      <c r="L17" s="23">
        <v>4.4000000000000004</v>
      </c>
      <c r="O17" s="8">
        <v>85</v>
      </c>
      <c r="P17" s="9">
        <f t="shared" si="5"/>
        <v>90</v>
      </c>
      <c r="R17">
        <v>5</v>
      </c>
      <c r="S17">
        <v>87.5</v>
      </c>
      <c r="T17" s="22" t="str">
        <f t="shared" si="2"/>
        <v>Log 4 @ 87.5</v>
      </c>
    </row>
    <row r="18" spans="1:21" x14ac:dyDescent="0.25">
      <c r="A18" t="s">
        <v>37</v>
      </c>
      <c r="B18" s="7" t="s">
        <v>51</v>
      </c>
      <c r="C18" s="3"/>
      <c r="H18">
        <v>72.5</v>
      </c>
      <c r="I18" s="2" t="s">
        <v>306</v>
      </c>
      <c r="J18" s="3">
        <v>1</v>
      </c>
      <c r="K18" s="8">
        <v>87.5</v>
      </c>
      <c r="L18" s="23">
        <v>4.9000000000000004</v>
      </c>
      <c r="O18" s="8">
        <v>90</v>
      </c>
      <c r="P18" s="9">
        <f t="shared" si="5"/>
        <v>95</v>
      </c>
      <c r="R18">
        <v>5</v>
      </c>
      <c r="S18">
        <v>92.5</v>
      </c>
      <c r="T18" s="22" t="str">
        <f t="shared" si="2"/>
        <v>Log 4 @ 92.5</v>
      </c>
    </row>
    <row r="19" spans="1:21" x14ac:dyDescent="0.25">
      <c r="A19" t="s">
        <v>38</v>
      </c>
      <c r="B19" s="7" t="s">
        <v>71</v>
      </c>
      <c r="C19" s="3"/>
      <c r="H19">
        <v>74</v>
      </c>
      <c r="I19" s="2" t="s">
        <v>322</v>
      </c>
      <c r="J19" s="3">
        <v>1</v>
      </c>
      <c r="K19" s="8">
        <v>90</v>
      </c>
      <c r="L19" s="23">
        <v>5</v>
      </c>
      <c r="O19" s="9">
        <v>95</v>
      </c>
      <c r="P19" s="9">
        <f t="shared" si="5"/>
        <v>100</v>
      </c>
      <c r="R19">
        <v>5</v>
      </c>
      <c r="S19">
        <v>97.5</v>
      </c>
      <c r="T19" s="22" t="str">
        <f t="shared" si="2"/>
        <v>Log 4 @ 97.5</v>
      </c>
    </row>
    <row r="20" spans="1:21" x14ac:dyDescent="0.25">
      <c r="A20" t="s">
        <v>44</v>
      </c>
      <c r="B20" s="7" t="s">
        <v>340</v>
      </c>
      <c r="C20" s="3"/>
      <c r="H20">
        <v>77.5</v>
      </c>
      <c r="I20" s="2" t="s">
        <v>323</v>
      </c>
      <c r="J20" s="3">
        <v>1</v>
      </c>
      <c r="K20" s="8">
        <v>92.5</v>
      </c>
      <c r="L20" s="23">
        <v>2.9</v>
      </c>
      <c r="O20" s="8">
        <v>100</v>
      </c>
      <c r="P20" s="9">
        <v>102.5</v>
      </c>
      <c r="R20">
        <v>2.5</v>
      </c>
      <c r="S20">
        <v>102.5</v>
      </c>
      <c r="T20" s="22" t="str">
        <f t="shared" si="2"/>
        <v>Log 4 @ 102.5</v>
      </c>
    </row>
    <row r="21" spans="1:21" x14ac:dyDescent="0.25">
      <c r="A21" t="s">
        <v>43</v>
      </c>
      <c r="B21" s="7" t="s">
        <v>341</v>
      </c>
      <c r="C21" s="3"/>
      <c r="H21">
        <v>79</v>
      </c>
      <c r="I21" s="2" t="s">
        <v>324</v>
      </c>
      <c r="J21" s="3">
        <v>1</v>
      </c>
      <c r="K21" s="8">
        <v>95</v>
      </c>
      <c r="L21" s="23">
        <v>4.8</v>
      </c>
      <c r="O21" s="23" t="s">
        <v>4</v>
      </c>
      <c r="P21" s="18" t="s">
        <v>4</v>
      </c>
      <c r="R21" s="7" t="s">
        <v>4</v>
      </c>
      <c r="S21" s="7" t="s">
        <v>4</v>
      </c>
    </row>
    <row r="22" spans="1:21" x14ac:dyDescent="0.25">
      <c r="A22" t="s">
        <v>46</v>
      </c>
      <c r="C22" s="3"/>
      <c r="H22">
        <v>80</v>
      </c>
      <c r="I22" s="2" t="s">
        <v>325</v>
      </c>
      <c r="J22" s="3">
        <v>1</v>
      </c>
      <c r="K22" s="8">
        <v>97.5</v>
      </c>
      <c r="L22" s="23">
        <v>4.0999999999999996</v>
      </c>
      <c r="S22" s="10"/>
    </row>
    <row r="23" spans="1:21" x14ac:dyDescent="0.25">
      <c r="A23" t="s">
        <v>45</v>
      </c>
      <c r="C23" s="3"/>
      <c r="H23">
        <v>81</v>
      </c>
      <c r="I23" s="2" t="s">
        <v>326</v>
      </c>
      <c r="J23" s="3">
        <v>1</v>
      </c>
      <c r="K23" s="8">
        <v>100</v>
      </c>
      <c r="L23" s="23">
        <v>4.4000000000000004</v>
      </c>
      <c r="S23" s="10"/>
    </row>
    <row r="24" spans="1:21" ht="51.75" x14ac:dyDescent="0.25">
      <c r="A24" s="4" t="s">
        <v>39</v>
      </c>
      <c r="B24" s="20" t="s">
        <v>72</v>
      </c>
      <c r="C24" s="3"/>
      <c r="H24">
        <v>82.75</v>
      </c>
      <c r="I24" s="2" t="s">
        <v>307</v>
      </c>
      <c r="J24" s="3">
        <v>1</v>
      </c>
      <c r="K24" s="8">
        <v>102.5</v>
      </c>
      <c r="L24" s="23">
        <v>4.2</v>
      </c>
      <c r="S24" s="10"/>
    </row>
    <row r="25" spans="1:21" x14ac:dyDescent="0.25">
      <c r="C25" s="3"/>
      <c r="H25">
        <v>87</v>
      </c>
      <c r="I25" s="2" t="s">
        <v>327</v>
      </c>
      <c r="J25" s="3">
        <v>1</v>
      </c>
      <c r="K25" s="4"/>
      <c r="L25" s="7"/>
      <c r="M25" s="8"/>
      <c r="N25" s="23"/>
      <c r="U25" s="10"/>
    </row>
    <row r="26" spans="1:21" x14ac:dyDescent="0.25">
      <c r="C26" s="3"/>
      <c r="H26">
        <v>87.5</v>
      </c>
      <c r="I26" s="2" t="s">
        <v>308</v>
      </c>
      <c r="J26" s="3">
        <v>1</v>
      </c>
      <c r="K26" s="4"/>
      <c r="L26" s="7"/>
      <c r="M26" s="8"/>
      <c r="N26" s="23"/>
      <c r="U26" s="10"/>
    </row>
    <row r="27" spans="1:21" x14ac:dyDescent="0.25">
      <c r="C27" s="3"/>
      <c r="H27">
        <v>90</v>
      </c>
      <c r="I27" s="2" t="s">
        <v>90</v>
      </c>
      <c r="J27" s="3">
        <v>1</v>
      </c>
      <c r="K27" s="4"/>
      <c r="L27" s="7"/>
      <c r="M27" s="8"/>
      <c r="N27" s="23"/>
      <c r="U27" s="10"/>
    </row>
    <row r="28" spans="1:21" x14ac:dyDescent="0.25">
      <c r="C28" s="3"/>
      <c r="H28">
        <v>92</v>
      </c>
      <c r="I28" s="2" t="s">
        <v>309</v>
      </c>
      <c r="J28" s="3">
        <v>1</v>
      </c>
      <c r="K28" s="4"/>
      <c r="L28" s="7"/>
      <c r="M28" s="8"/>
      <c r="N28" s="23"/>
      <c r="U28" s="10"/>
    </row>
    <row r="29" spans="1:21" x14ac:dyDescent="0.25">
      <c r="C29" s="3"/>
      <c r="H29" t="s">
        <v>225</v>
      </c>
      <c r="I29" s="2"/>
      <c r="J29" s="3">
        <v>1</v>
      </c>
      <c r="K29" s="4"/>
      <c r="L29" s="7"/>
      <c r="M29" s="8"/>
      <c r="N29" s="23"/>
      <c r="U29" s="10"/>
    </row>
    <row r="30" spans="1:21" x14ac:dyDescent="0.25">
      <c r="C30" s="3"/>
      <c r="H30">
        <v>96.5</v>
      </c>
      <c r="I30" s="2" t="s">
        <v>328</v>
      </c>
      <c r="J30" s="3">
        <v>1</v>
      </c>
      <c r="K30" s="4"/>
      <c r="L30" s="7"/>
      <c r="M30" s="8"/>
      <c r="N30" s="23"/>
      <c r="U30" s="10"/>
    </row>
    <row r="31" spans="1:21" x14ac:dyDescent="0.25">
      <c r="C31" s="3"/>
      <c r="H31">
        <v>98</v>
      </c>
      <c r="I31" s="2" t="s">
        <v>310</v>
      </c>
      <c r="J31" s="3">
        <v>1</v>
      </c>
      <c r="K31" s="4"/>
      <c r="L31" s="7"/>
      <c r="M31" s="8"/>
      <c r="N31" s="23"/>
      <c r="U31" s="10"/>
    </row>
    <row r="32" spans="1:21" x14ac:dyDescent="0.25">
      <c r="C32" s="3"/>
      <c r="H32">
        <v>101</v>
      </c>
      <c r="I32" s="2" t="s">
        <v>329</v>
      </c>
      <c r="J32" s="3">
        <v>1</v>
      </c>
      <c r="K32" s="4"/>
      <c r="L32" s="7"/>
      <c r="M32" s="8"/>
      <c r="N32" s="23"/>
      <c r="U32" s="10"/>
    </row>
    <row r="33" spans="3:21" x14ac:dyDescent="0.25">
      <c r="C33" s="3"/>
      <c r="H33"/>
      <c r="I33" s="2"/>
      <c r="J33" s="1"/>
      <c r="K33" s="4"/>
      <c r="L33" s="7"/>
      <c r="M33" s="8"/>
      <c r="N33" s="23"/>
      <c r="U33" s="10"/>
    </row>
    <row r="34" spans="3:21" x14ac:dyDescent="0.25">
      <c r="C34" s="3"/>
      <c r="H34"/>
      <c r="I34" s="2"/>
      <c r="J34" s="1"/>
      <c r="K34" s="4"/>
      <c r="L34" s="7"/>
      <c r="M34" s="8"/>
      <c r="U34" s="10"/>
    </row>
    <row r="35" spans="3:21" x14ac:dyDescent="0.25">
      <c r="C35" s="3"/>
      <c r="H35"/>
      <c r="I35" s="2"/>
      <c r="J35" s="1"/>
      <c r="K35" s="4"/>
      <c r="L35" s="7"/>
      <c r="M35" s="8"/>
      <c r="U35" s="10"/>
    </row>
    <row r="36" spans="3:21" x14ac:dyDescent="0.25">
      <c r="C36" s="3"/>
      <c r="H36"/>
      <c r="I36" s="2"/>
      <c r="J36" s="1"/>
      <c r="K36" s="4"/>
      <c r="L36" s="7"/>
      <c r="M36" s="8"/>
      <c r="U36" s="10"/>
    </row>
    <row r="37" spans="3:21" x14ac:dyDescent="0.25">
      <c r="C37" s="3"/>
      <c r="H37"/>
      <c r="I37" s="2"/>
      <c r="J37" s="1"/>
      <c r="K37" s="4"/>
      <c r="L37" s="7"/>
      <c r="U37" s="10"/>
    </row>
    <row r="38" spans="3:21" x14ac:dyDescent="0.25">
      <c r="C38" s="3"/>
      <c r="I38" s="4"/>
      <c r="J38" s="7"/>
      <c r="S38" s="10"/>
    </row>
    <row r="39" spans="3:21" x14ac:dyDescent="0.25">
      <c r="C39" s="3"/>
      <c r="I39" s="4"/>
      <c r="J39" s="7"/>
      <c r="S39" s="10"/>
    </row>
    <row r="40" spans="3:21" x14ac:dyDescent="0.25">
      <c r="C40" s="3"/>
      <c r="I40" s="4"/>
      <c r="J40" s="7"/>
    </row>
    <row r="41" spans="3:21" x14ac:dyDescent="0.25">
      <c r="C41" s="3"/>
      <c r="I41" s="4"/>
      <c r="J41" s="7"/>
    </row>
    <row r="42" spans="3:21" x14ac:dyDescent="0.25">
      <c r="C42" s="3"/>
      <c r="I42" s="4"/>
      <c r="J42" s="7"/>
    </row>
    <row r="43" spans="3:21" x14ac:dyDescent="0.25">
      <c r="C43" s="3"/>
      <c r="I43" s="4"/>
      <c r="J43" s="7"/>
    </row>
    <row r="44" spans="3:21" x14ac:dyDescent="0.25">
      <c r="C44" s="3"/>
      <c r="I44" s="4"/>
      <c r="J44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CDD8C-37F6-4674-BA10-51328615FEAC}">
  <dimension ref="A1:AG83"/>
  <sheetViews>
    <sheetView zoomScale="55" zoomScaleNormal="55" workbookViewId="0"/>
  </sheetViews>
  <sheetFormatPr defaultRowHeight="15" x14ac:dyDescent="0.25"/>
  <cols>
    <col min="1" max="1" width="28.85546875" bestFit="1" customWidth="1"/>
    <col min="2" max="2" width="25" customWidth="1"/>
    <col min="3" max="5" width="12.7109375" style="1" customWidth="1"/>
    <col min="7" max="7" width="37.85546875" style="2" customWidth="1"/>
    <col min="8" max="8" width="5.42578125" style="1" bestFit="1" customWidth="1"/>
    <col min="9" max="9" width="12" bestFit="1" customWidth="1"/>
    <col min="10" max="10" width="8.7109375" bestFit="1" customWidth="1"/>
    <col min="13" max="14" width="12.42578125" bestFit="1" customWidth="1"/>
    <col min="15" max="15" width="11.85546875" bestFit="1" customWidth="1"/>
    <col min="16" max="16" width="10.140625" bestFit="1" customWidth="1"/>
    <col min="17" max="17" width="12" bestFit="1" customWidth="1"/>
    <col min="18" max="18" width="10.7109375" bestFit="1" customWidth="1"/>
    <col min="19" max="19" width="11" bestFit="1" customWidth="1"/>
    <col min="20" max="20" width="16.85546875" bestFit="1" customWidth="1"/>
    <col min="21" max="21" width="16.42578125" bestFit="1" customWidth="1"/>
    <col min="22" max="22" width="14.5703125" bestFit="1" customWidth="1"/>
  </cols>
  <sheetData>
    <row r="1" spans="1:32" x14ac:dyDescent="0.25">
      <c r="A1" s="13" t="s">
        <v>23</v>
      </c>
      <c r="B1" s="13" t="s">
        <v>40</v>
      </c>
      <c r="C1" s="15" t="s">
        <v>0</v>
      </c>
      <c r="D1" s="15" t="s">
        <v>1</v>
      </c>
      <c r="E1" s="4" t="s">
        <v>8</v>
      </c>
      <c r="F1" s="26" t="s">
        <v>128</v>
      </c>
      <c r="G1" s="15" t="s">
        <v>9</v>
      </c>
      <c r="H1" s="15" t="s">
        <v>12</v>
      </c>
      <c r="I1" s="14" t="s">
        <v>2</v>
      </c>
      <c r="J1" s="14" t="s">
        <v>3</v>
      </c>
      <c r="K1" s="15" t="s">
        <v>11</v>
      </c>
      <c r="L1" s="15" t="s">
        <v>10</v>
      </c>
      <c r="M1" s="16" t="s">
        <v>13</v>
      </c>
      <c r="N1" s="16" t="s">
        <v>14</v>
      </c>
      <c r="O1" s="16" t="s">
        <v>15</v>
      </c>
      <c r="P1" s="16" t="s">
        <v>16</v>
      </c>
      <c r="Q1" s="16" t="s">
        <v>17</v>
      </c>
      <c r="R1" s="21" t="s">
        <v>61</v>
      </c>
      <c r="S1" t="s">
        <v>131</v>
      </c>
      <c r="T1" s="17" t="s">
        <v>18</v>
      </c>
      <c r="U1" s="16" t="s">
        <v>19</v>
      </c>
      <c r="V1" s="16" t="s">
        <v>20</v>
      </c>
      <c r="W1" s="16" t="s">
        <v>21</v>
      </c>
      <c r="X1" s="21" t="s">
        <v>347</v>
      </c>
      <c r="Y1" s="21" t="s">
        <v>348</v>
      </c>
    </row>
    <row r="2" spans="1:32" ht="17.25" customHeight="1" x14ac:dyDescent="0.25">
      <c r="A2" s="4" t="s">
        <v>346</v>
      </c>
      <c r="B2" s="4" t="s">
        <v>342</v>
      </c>
      <c r="C2" s="3">
        <v>0</v>
      </c>
      <c r="D2" s="3">
        <v>10</v>
      </c>
      <c r="E2" s="4" t="s">
        <v>53</v>
      </c>
      <c r="F2" s="3" t="str">
        <f t="shared" ref="F2:F26" si="0">IF(LEN(E2)&lt;=3,E2,LEFT(E2,FIND("-",E2)-1))</f>
        <v>NL</v>
      </c>
      <c r="G2" s="4">
        <f t="shared" ref="G2:G25" si="1">(D2-C2)/2+C2</f>
        <v>5</v>
      </c>
      <c r="H2" s="6">
        <v>0</v>
      </c>
      <c r="I2" s="5" t="s">
        <v>226</v>
      </c>
      <c r="J2" s="3">
        <v>1</v>
      </c>
      <c r="K2" s="7" t="s">
        <v>331</v>
      </c>
      <c r="L2">
        <v>0</v>
      </c>
      <c r="M2" s="11" t="s">
        <v>5</v>
      </c>
      <c r="N2" s="9" t="s">
        <v>5</v>
      </c>
      <c r="O2" s="9">
        <v>0</v>
      </c>
      <c r="P2" s="9">
        <v>10</v>
      </c>
      <c r="Q2" s="9" t="s">
        <v>5</v>
      </c>
      <c r="R2" s="9">
        <v>10</v>
      </c>
      <c r="S2" s="6">
        <v>10</v>
      </c>
      <c r="T2" s="10" t="str">
        <f t="shared" ref="T2:T33" si="2">$B$2&amp;" @ "&amp;S2</f>
        <v>Log 5 @ 10</v>
      </c>
      <c r="U2" s="9" t="s">
        <v>5</v>
      </c>
      <c r="V2" s="9" t="s">
        <v>5</v>
      </c>
      <c r="W2" s="9" t="s">
        <v>5</v>
      </c>
      <c r="X2">
        <v>55</v>
      </c>
      <c r="Y2">
        <v>67.5</v>
      </c>
      <c r="Z2" s="6"/>
      <c r="AA2" s="6"/>
      <c r="AB2" s="6"/>
      <c r="AD2" s="6"/>
      <c r="AE2" s="6"/>
      <c r="AF2" s="6"/>
    </row>
    <row r="3" spans="1:32" x14ac:dyDescent="0.25">
      <c r="A3" s="4" t="s">
        <v>29</v>
      </c>
      <c r="B3" s="4" t="s">
        <v>334</v>
      </c>
      <c r="C3" s="3">
        <v>10</v>
      </c>
      <c r="D3" s="3">
        <v>16</v>
      </c>
      <c r="E3" s="4" t="s">
        <v>63</v>
      </c>
      <c r="F3" s="3" t="str">
        <f t="shared" si="0"/>
        <v>CL</v>
      </c>
      <c r="G3" s="4">
        <f t="shared" si="1"/>
        <v>13</v>
      </c>
      <c r="H3" s="6">
        <v>10</v>
      </c>
      <c r="I3" s="6" t="s">
        <v>227</v>
      </c>
      <c r="J3" s="3">
        <v>1</v>
      </c>
      <c r="K3">
        <v>10</v>
      </c>
      <c r="L3">
        <v>2.1</v>
      </c>
      <c r="M3" s="11"/>
      <c r="N3" s="9"/>
      <c r="O3" s="8">
        <f>P2</f>
        <v>10</v>
      </c>
      <c r="P3" s="9">
        <v>20</v>
      </c>
      <c r="Q3" s="9"/>
      <c r="R3" s="9">
        <v>10</v>
      </c>
      <c r="S3" s="6">
        <v>14</v>
      </c>
      <c r="T3" s="10" t="str">
        <f t="shared" si="2"/>
        <v>Log 5 @ 14</v>
      </c>
      <c r="U3" s="9"/>
      <c r="V3" s="9"/>
      <c r="W3" s="9"/>
      <c r="Z3" s="6"/>
      <c r="AA3" s="6"/>
      <c r="AB3" s="6"/>
      <c r="AD3" s="6"/>
      <c r="AE3" s="6"/>
      <c r="AF3" s="6"/>
    </row>
    <row r="4" spans="1:32" x14ac:dyDescent="0.25">
      <c r="A4" s="4" t="s">
        <v>30</v>
      </c>
      <c r="B4" s="7" t="s">
        <v>4</v>
      </c>
      <c r="C4" s="3">
        <v>16</v>
      </c>
      <c r="D4" s="3">
        <v>17</v>
      </c>
      <c r="E4" s="4" t="s">
        <v>6</v>
      </c>
      <c r="F4" s="3" t="str">
        <f t="shared" si="0"/>
        <v>SM</v>
      </c>
      <c r="G4" s="4">
        <f t="shared" si="1"/>
        <v>16.5</v>
      </c>
      <c r="H4" s="6">
        <v>14</v>
      </c>
      <c r="I4" s="6" t="s">
        <v>228</v>
      </c>
      <c r="J4" s="3">
        <v>1</v>
      </c>
      <c r="K4">
        <v>15</v>
      </c>
      <c r="L4">
        <v>5</v>
      </c>
      <c r="M4" s="11"/>
      <c r="N4" s="9"/>
      <c r="O4" s="8">
        <f>P3</f>
        <v>20</v>
      </c>
      <c r="P4" s="9">
        <v>30</v>
      </c>
      <c r="Q4" s="9"/>
      <c r="R4" s="9">
        <v>10</v>
      </c>
      <c r="S4" s="6">
        <v>16</v>
      </c>
      <c r="T4" s="10" t="str">
        <f t="shared" si="2"/>
        <v>Log 5 @ 16</v>
      </c>
      <c r="U4" s="9"/>
      <c r="V4" s="9"/>
      <c r="W4" s="9"/>
      <c r="Z4" s="6"/>
      <c r="AA4" s="6"/>
      <c r="AB4" s="6"/>
      <c r="AD4" s="6"/>
      <c r="AE4" s="6"/>
      <c r="AF4" s="6"/>
    </row>
    <row r="5" spans="1:32" x14ac:dyDescent="0.25">
      <c r="A5" s="4" t="s">
        <v>24</v>
      </c>
      <c r="B5" s="4">
        <v>67</v>
      </c>
      <c r="C5" s="3">
        <v>17</v>
      </c>
      <c r="D5" s="3">
        <v>19</v>
      </c>
      <c r="E5" s="4" t="s">
        <v>7</v>
      </c>
      <c r="F5" s="3" t="str">
        <f t="shared" si="0"/>
        <v>SP</v>
      </c>
      <c r="G5" s="4">
        <f t="shared" si="1"/>
        <v>18</v>
      </c>
      <c r="H5" s="6">
        <v>16</v>
      </c>
      <c r="I5" s="6" t="s">
        <v>229</v>
      </c>
      <c r="J5" s="3">
        <v>1</v>
      </c>
      <c r="K5">
        <v>20</v>
      </c>
      <c r="L5">
        <v>5.7</v>
      </c>
      <c r="M5" s="11"/>
      <c r="N5" s="9"/>
      <c r="O5" s="8">
        <f>P4</f>
        <v>30</v>
      </c>
      <c r="P5" s="8">
        <v>40</v>
      </c>
      <c r="Q5" s="9"/>
      <c r="R5" s="9">
        <v>10</v>
      </c>
      <c r="S5" s="6">
        <v>17</v>
      </c>
      <c r="T5" s="10" t="str">
        <f t="shared" si="2"/>
        <v>Log 5 @ 17</v>
      </c>
      <c r="U5" s="9"/>
      <c r="V5" s="9"/>
      <c r="W5" s="9"/>
      <c r="Z5" s="6"/>
      <c r="AA5" s="6"/>
      <c r="AB5" s="6"/>
      <c r="AD5" s="6"/>
      <c r="AE5" s="6"/>
      <c r="AF5" s="6"/>
    </row>
    <row r="6" spans="1:32" x14ac:dyDescent="0.25">
      <c r="A6" s="4" t="s">
        <v>25</v>
      </c>
      <c r="B6" s="4">
        <v>175</v>
      </c>
      <c r="C6" s="3">
        <v>19</v>
      </c>
      <c r="D6" s="4">
        <v>24</v>
      </c>
      <c r="E6" s="4" t="s">
        <v>6</v>
      </c>
      <c r="F6" s="3" t="str">
        <f t="shared" si="0"/>
        <v>SM</v>
      </c>
      <c r="G6" s="4">
        <f t="shared" si="1"/>
        <v>21.5</v>
      </c>
      <c r="H6" s="6">
        <v>17</v>
      </c>
      <c r="I6" s="6" t="s">
        <v>230</v>
      </c>
      <c r="J6" s="3">
        <v>1</v>
      </c>
      <c r="K6">
        <v>25</v>
      </c>
      <c r="L6">
        <v>3.5</v>
      </c>
      <c r="M6" s="11"/>
      <c r="N6" s="9"/>
      <c r="O6" s="8">
        <f t="shared" ref="O6:O19" si="3">P5</f>
        <v>40</v>
      </c>
      <c r="P6" s="9">
        <v>50</v>
      </c>
      <c r="Q6" s="8"/>
      <c r="R6" s="9">
        <v>10</v>
      </c>
      <c r="S6" s="6">
        <v>19</v>
      </c>
      <c r="T6" s="10" t="str">
        <f t="shared" si="2"/>
        <v>Log 5 @ 19</v>
      </c>
      <c r="U6" s="9"/>
      <c r="V6" s="9"/>
      <c r="W6" s="9"/>
      <c r="Z6" s="6"/>
      <c r="AA6" s="6"/>
      <c r="AB6" s="6"/>
      <c r="AD6" s="6"/>
      <c r="AE6" s="6"/>
      <c r="AF6" s="6"/>
    </row>
    <row r="7" spans="1:32" x14ac:dyDescent="0.25">
      <c r="A7" t="s">
        <v>26</v>
      </c>
      <c r="B7" s="12">
        <v>46023</v>
      </c>
      <c r="C7" s="3">
        <v>24</v>
      </c>
      <c r="D7" s="3">
        <v>25</v>
      </c>
      <c r="E7" s="4" t="s">
        <v>7</v>
      </c>
      <c r="F7" s="3" t="str">
        <f t="shared" si="0"/>
        <v>SP</v>
      </c>
      <c r="G7" s="4">
        <f t="shared" si="1"/>
        <v>24.5</v>
      </c>
      <c r="H7" s="6">
        <v>19</v>
      </c>
      <c r="I7" s="3" t="s">
        <v>231</v>
      </c>
      <c r="J7" s="3">
        <v>1</v>
      </c>
      <c r="K7">
        <v>30</v>
      </c>
      <c r="L7">
        <v>0</v>
      </c>
      <c r="M7" s="11"/>
      <c r="N7" s="9"/>
      <c r="O7" s="8">
        <f t="shared" si="3"/>
        <v>50</v>
      </c>
      <c r="P7" s="8">
        <v>60</v>
      </c>
      <c r="Q7" s="8"/>
      <c r="R7" s="9">
        <v>10</v>
      </c>
      <c r="S7" s="6">
        <v>21</v>
      </c>
      <c r="T7" s="10" t="str">
        <f t="shared" si="2"/>
        <v>Log 5 @ 21</v>
      </c>
      <c r="U7" s="9"/>
      <c r="V7" s="9"/>
      <c r="W7" s="9"/>
      <c r="Z7" s="6"/>
      <c r="AA7" s="6"/>
      <c r="AB7" s="6"/>
      <c r="AD7" s="6"/>
      <c r="AE7" s="6"/>
      <c r="AF7" s="6"/>
    </row>
    <row r="8" spans="1:32" x14ac:dyDescent="0.25">
      <c r="A8" t="s">
        <v>27</v>
      </c>
      <c r="B8" s="19">
        <v>46025</v>
      </c>
      <c r="C8" s="3">
        <v>25</v>
      </c>
      <c r="D8" s="3">
        <v>27</v>
      </c>
      <c r="E8" s="4" t="s">
        <v>64</v>
      </c>
      <c r="F8" s="3" t="str">
        <f t="shared" si="0"/>
        <v>MH</v>
      </c>
      <c r="G8" s="4">
        <f t="shared" si="1"/>
        <v>26</v>
      </c>
      <c r="H8" s="6">
        <v>21</v>
      </c>
      <c r="I8" s="3" t="s">
        <v>232</v>
      </c>
      <c r="J8" s="3">
        <v>1</v>
      </c>
      <c r="K8">
        <v>35</v>
      </c>
      <c r="L8">
        <v>4.5</v>
      </c>
      <c r="O8" s="8">
        <f t="shared" si="3"/>
        <v>60</v>
      </c>
      <c r="P8" s="9">
        <v>70</v>
      </c>
      <c r="R8" s="9">
        <v>10</v>
      </c>
      <c r="S8" s="6">
        <v>23</v>
      </c>
      <c r="T8" s="10" t="str">
        <f t="shared" si="2"/>
        <v>Log 5 @ 23</v>
      </c>
      <c r="Z8" s="6"/>
      <c r="AA8" s="6"/>
      <c r="AB8" s="6"/>
      <c r="AD8" s="6"/>
      <c r="AE8" s="6"/>
      <c r="AF8" s="6"/>
    </row>
    <row r="9" spans="1:32" x14ac:dyDescent="0.25">
      <c r="A9" t="s">
        <v>28</v>
      </c>
      <c r="B9" s="7" t="s">
        <v>48</v>
      </c>
      <c r="C9" s="3">
        <v>27</v>
      </c>
      <c r="D9" s="1">
        <v>33</v>
      </c>
      <c r="E9" s="1" t="s">
        <v>6</v>
      </c>
      <c r="F9" s="3" t="str">
        <f t="shared" si="0"/>
        <v>SM</v>
      </c>
      <c r="G9" s="4">
        <f t="shared" si="1"/>
        <v>30</v>
      </c>
      <c r="H9" s="6">
        <v>23</v>
      </c>
      <c r="I9" s="2" t="s">
        <v>233</v>
      </c>
      <c r="J9" s="3">
        <v>1</v>
      </c>
      <c r="K9">
        <v>40</v>
      </c>
      <c r="L9">
        <v>0.5</v>
      </c>
      <c r="O9" s="8">
        <f t="shared" si="3"/>
        <v>70</v>
      </c>
      <c r="P9" s="8">
        <v>80</v>
      </c>
      <c r="R9" s="9">
        <v>10</v>
      </c>
      <c r="S9" s="6">
        <v>24</v>
      </c>
      <c r="T9" s="10" t="str">
        <f t="shared" si="2"/>
        <v>Log 5 @ 24</v>
      </c>
      <c r="Z9" s="6"/>
      <c r="AA9" s="6"/>
      <c r="AB9" s="6"/>
      <c r="AD9" s="6"/>
      <c r="AE9" s="6"/>
      <c r="AF9" s="6"/>
    </row>
    <row r="10" spans="1:32" x14ac:dyDescent="0.25">
      <c r="A10" t="s">
        <v>31</v>
      </c>
      <c r="B10" s="7" t="s">
        <v>4</v>
      </c>
      <c r="C10" s="3">
        <v>33</v>
      </c>
      <c r="D10" s="1">
        <v>37.5</v>
      </c>
      <c r="E10" s="1" t="s">
        <v>7</v>
      </c>
      <c r="F10" s="3" t="str">
        <f t="shared" si="0"/>
        <v>SP</v>
      </c>
      <c r="G10" s="4">
        <f t="shared" si="1"/>
        <v>35.25</v>
      </c>
      <c r="H10" s="6">
        <v>24</v>
      </c>
      <c r="I10" s="2" t="s">
        <v>234</v>
      </c>
      <c r="J10" s="3">
        <v>1</v>
      </c>
      <c r="K10">
        <v>45</v>
      </c>
      <c r="L10">
        <v>0.8</v>
      </c>
      <c r="O10" s="8">
        <f t="shared" si="3"/>
        <v>80</v>
      </c>
      <c r="P10" s="9">
        <v>90</v>
      </c>
      <c r="R10" s="9">
        <v>10</v>
      </c>
      <c r="S10" s="6">
        <v>25</v>
      </c>
      <c r="T10" s="10" t="str">
        <f t="shared" si="2"/>
        <v>Log 5 @ 25</v>
      </c>
      <c r="Z10" s="6"/>
      <c r="AA10" s="6"/>
      <c r="AB10" s="6"/>
      <c r="AD10" s="6"/>
      <c r="AE10" s="6"/>
      <c r="AF10" s="6"/>
    </row>
    <row r="11" spans="1:32" x14ac:dyDescent="0.25">
      <c r="A11" t="s">
        <v>32</v>
      </c>
      <c r="B11" s="7" t="s">
        <v>335</v>
      </c>
      <c r="C11" s="3">
        <v>37.5</v>
      </c>
      <c r="D11" s="1">
        <v>43.5</v>
      </c>
      <c r="E11" s="1" t="s">
        <v>6</v>
      </c>
      <c r="F11" s="3" t="str">
        <f t="shared" si="0"/>
        <v>SM</v>
      </c>
      <c r="G11" s="4">
        <f t="shared" si="1"/>
        <v>40.5</v>
      </c>
      <c r="H11" s="6">
        <v>25</v>
      </c>
      <c r="I11" s="2" t="s">
        <v>235</v>
      </c>
      <c r="J11" s="3">
        <v>1</v>
      </c>
      <c r="K11">
        <v>50</v>
      </c>
      <c r="L11">
        <v>2.4</v>
      </c>
      <c r="O11" s="8">
        <f t="shared" si="3"/>
        <v>90</v>
      </c>
      <c r="P11" s="8">
        <v>100</v>
      </c>
      <c r="R11" s="9">
        <v>10</v>
      </c>
      <c r="S11" s="6">
        <v>27</v>
      </c>
      <c r="T11" s="10" t="str">
        <f t="shared" si="2"/>
        <v>Log 5 @ 27</v>
      </c>
      <c r="Z11" s="6"/>
      <c r="AA11" s="6"/>
      <c r="AB11" s="6"/>
      <c r="AD11" s="6"/>
      <c r="AE11" s="6"/>
      <c r="AF11" s="6"/>
    </row>
    <row r="12" spans="1:32" x14ac:dyDescent="0.25">
      <c r="A12" t="s">
        <v>41</v>
      </c>
      <c r="B12" s="7" t="s">
        <v>49</v>
      </c>
      <c r="C12" s="3">
        <v>43.5</v>
      </c>
      <c r="D12" s="1">
        <v>46.5</v>
      </c>
      <c r="E12" s="1" t="s">
        <v>7</v>
      </c>
      <c r="F12" s="3" t="str">
        <f t="shared" si="0"/>
        <v>SP</v>
      </c>
      <c r="G12" s="4">
        <f t="shared" si="1"/>
        <v>45</v>
      </c>
      <c r="H12" s="6">
        <v>27</v>
      </c>
      <c r="I12" s="2" t="s">
        <v>236</v>
      </c>
      <c r="J12" s="3">
        <v>1</v>
      </c>
      <c r="K12">
        <v>55</v>
      </c>
      <c r="L12">
        <v>3.1</v>
      </c>
      <c r="O12" s="8">
        <f t="shared" si="3"/>
        <v>100</v>
      </c>
      <c r="P12" s="9">
        <v>110</v>
      </c>
      <c r="R12" s="9">
        <v>10</v>
      </c>
      <c r="S12" s="6">
        <v>30</v>
      </c>
      <c r="T12" s="10" t="str">
        <f t="shared" si="2"/>
        <v>Log 5 @ 30</v>
      </c>
      <c r="Z12" s="6"/>
      <c r="AA12" s="6"/>
      <c r="AB12" s="6"/>
      <c r="AD12" s="6"/>
      <c r="AE12" s="6"/>
      <c r="AF12" s="6"/>
    </row>
    <row r="13" spans="1:32" x14ac:dyDescent="0.25">
      <c r="A13" t="s">
        <v>42</v>
      </c>
      <c r="B13" s="7" t="s">
        <v>50</v>
      </c>
      <c r="C13" s="3">
        <v>46.5</v>
      </c>
      <c r="D13" s="1">
        <v>55.5</v>
      </c>
      <c r="E13" s="1" t="s">
        <v>6</v>
      </c>
      <c r="F13" s="3" t="str">
        <f t="shared" si="0"/>
        <v>SM</v>
      </c>
      <c r="G13" s="4">
        <f t="shared" si="1"/>
        <v>51</v>
      </c>
      <c r="H13" s="6">
        <v>30</v>
      </c>
      <c r="I13" s="2" t="s">
        <v>237</v>
      </c>
      <c r="J13" s="3">
        <v>1</v>
      </c>
      <c r="K13">
        <v>60</v>
      </c>
      <c r="L13">
        <v>3.6</v>
      </c>
      <c r="O13" s="8">
        <f t="shared" si="3"/>
        <v>110</v>
      </c>
      <c r="P13" s="8">
        <v>120</v>
      </c>
      <c r="R13" s="9">
        <v>10</v>
      </c>
      <c r="S13" s="6">
        <v>32</v>
      </c>
      <c r="T13" s="10" t="str">
        <f t="shared" si="2"/>
        <v>Log 5 @ 32</v>
      </c>
      <c r="Z13" s="6"/>
      <c r="AA13" s="6"/>
      <c r="AB13" s="6"/>
      <c r="AD13" s="6"/>
      <c r="AE13" s="6"/>
      <c r="AF13" s="6"/>
    </row>
    <row r="14" spans="1:32" x14ac:dyDescent="0.25">
      <c r="A14" t="s">
        <v>33</v>
      </c>
      <c r="B14" s="7" t="s">
        <v>336</v>
      </c>
      <c r="C14" s="3">
        <v>55.5</v>
      </c>
      <c r="D14" s="1">
        <v>57</v>
      </c>
      <c r="E14" s="1" t="s">
        <v>7</v>
      </c>
      <c r="F14" s="3" t="str">
        <f t="shared" si="0"/>
        <v>SP</v>
      </c>
      <c r="G14" s="4">
        <f t="shared" si="1"/>
        <v>56.25</v>
      </c>
      <c r="H14" s="6">
        <v>32</v>
      </c>
      <c r="I14" s="2" t="s">
        <v>238</v>
      </c>
      <c r="J14" s="3">
        <v>1</v>
      </c>
      <c r="K14">
        <v>65</v>
      </c>
      <c r="L14">
        <v>0.3</v>
      </c>
      <c r="O14" s="8">
        <f t="shared" si="3"/>
        <v>120</v>
      </c>
      <c r="P14" s="9">
        <v>130</v>
      </c>
      <c r="R14" s="9">
        <v>10</v>
      </c>
      <c r="S14" s="6">
        <v>33</v>
      </c>
      <c r="T14" s="10" t="str">
        <f t="shared" si="2"/>
        <v>Log 5 @ 33</v>
      </c>
      <c r="Z14" s="6"/>
      <c r="AA14" s="6"/>
      <c r="AB14" s="6"/>
      <c r="AD14" s="6"/>
      <c r="AE14" s="6"/>
      <c r="AF14" s="6"/>
    </row>
    <row r="15" spans="1:32" x14ac:dyDescent="0.25">
      <c r="A15" t="s">
        <v>34</v>
      </c>
      <c r="B15" s="7" t="s">
        <v>339</v>
      </c>
      <c r="C15" s="3">
        <v>57</v>
      </c>
      <c r="D15" s="1">
        <v>59</v>
      </c>
      <c r="E15" s="1" t="s">
        <v>65</v>
      </c>
      <c r="F15" s="3" t="str">
        <f t="shared" si="0"/>
        <v>GM</v>
      </c>
      <c r="G15" s="4">
        <f t="shared" si="1"/>
        <v>58</v>
      </c>
      <c r="H15" s="6">
        <v>33</v>
      </c>
      <c r="I15" s="2" t="s">
        <v>239</v>
      </c>
      <c r="J15" s="3">
        <v>1</v>
      </c>
      <c r="K15">
        <v>70</v>
      </c>
      <c r="L15">
        <v>0</v>
      </c>
      <c r="O15" s="8">
        <f t="shared" si="3"/>
        <v>130</v>
      </c>
      <c r="P15" s="8">
        <v>140</v>
      </c>
      <c r="R15" s="9">
        <v>10</v>
      </c>
      <c r="S15" s="6">
        <v>36</v>
      </c>
      <c r="T15" s="10" t="str">
        <f t="shared" si="2"/>
        <v>Log 5 @ 36</v>
      </c>
      <c r="Z15" s="6"/>
      <c r="AA15" s="6"/>
      <c r="AB15" s="6"/>
      <c r="AD15" s="6"/>
      <c r="AE15" s="6"/>
      <c r="AF15" s="6"/>
    </row>
    <row r="16" spans="1:32" x14ac:dyDescent="0.25">
      <c r="A16" t="s">
        <v>35</v>
      </c>
      <c r="B16" s="7" t="s">
        <v>337</v>
      </c>
      <c r="C16" s="3">
        <v>59</v>
      </c>
      <c r="D16" s="1">
        <v>65.5</v>
      </c>
      <c r="E16" s="1" t="s">
        <v>57</v>
      </c>
      <c r="F16" s="3" t="str">
        <f t="shared" si="0"/>
        <v>GW</v>
      </c>
      <c r="G16" s="4">
        <f t="shared" si="1"/>
        <v>62.25</v>
      </c>
      <c r="H16" s="6">
        <v>36</v>
      </c>
      <c r="I16" s="2" t="s">
        <v>240</v>
      </c>
      <c r="J16" s="3">
        <v>1</v>
      </c>
      <c r="K16">
        <v>75</v>
      </c>
      <c r="O16" s="8">
        <f t="shared" si="3"/>
        <v>140</v>
      </c>
      <c r="P16" s="9">
        <v>150</v>
      </c>
      <c r="R16" s="9">
        <v>10</v>
      </c>
      <c r="S16" s="6">
        <v>37.5</v>
      </c>
      <c r="T16" s="10" t="str">
        <f t="shared" si="2"/>
        <v>Log 5 @ 37.5</v>
      </c>
      <c r="Z16" s="6"/>
      <c r="AA16" s="6"/>
      <c r="AB16" s="6"/>
      <c r="AD16" s="25"/>
      <c r="AE16" s="25"/>
      <c r="AF16" s="25"/>
    </row>
    <row r="17" spans="1:32" x14ac:dyDescent="0.25">
      <c r="A17" t="s">
        <v>36</v>
      </c>
      <c r="B17" s="7" t="s">
        <v>338</v>
      </c>
      <c r="C17" s="3">
        <v>65.5</v>
      </c>
      <c r="D17" s="1">
        <v>70</v>
      </c>
      <c r="E17" s="1" t="s">
        <v>7</v>
      </c>
      <c r="F17" s="3" t="str">
        <f t="shared" si="0"/>
        <v>SP</v>
      </c>
      <c r="G17" s="4">
        <f t="shared" si="1"/>
        <v>67.75</v>
      </c>
      <c r="H17" s="6">
        <v>37.5</v>
      </c>
      <c r="I17" s="2" t="s">
        <v>241</v>
      </c>
      <c r="J17" s="3">
        <v>1</v>
      </c>
      <c r="K17">
        <v>80</v>
      </c>
      <c r="L17">
        <v>1.7</v>
      </c>
      <c r="O17" s="8">
        <f t="shared" si="3"/>
        <v>150</v>
      </c>
      <c r="P17" s="8">
        <v>160</v>
      </c>
      <c r="R17" s="9">
        <v>10</v>
      </c>
      <c r="S17" s="6">
        <v>40</v>
      </c>
      <c r="T17" s="10" t="str">
        <f t="shared" si="2"/>
        <v>Log 5 @ 40</v>
      </c>
      <c r="Z17" s="6"/>
      <c r="AA17" s="6"/>
      <c r="AB17" s="6"/>
      <c r="AD17" s="6"/>
      <c r="AE17" s="6"/>
      <c r="AF17" s="6"/>
    </row>
    <row r="18" spans="1:32" x14ac:dyDescent="0.25">
      <c r="A18" t="s">
        <v>37</v>
      </c>
      <c r="B18" s="7" t="s">
        <v>51</v>
      </c>
      <c r="C18" s="3">
        <v>70</v>
      </c>
      <c r="D18" s="1">
        <v>71</v>
      </c>
      <c r="E18" s="1" t="s">
        <v>6</v>
      </c>
      <c r="F18" s="3" t="str">
        <f t="shared" si="0"/>
        <v>SM</v>
      </c>
      <c r="G18" s="4">
        <f t="shared" si="1"/>
        <v>70.5</v>
      </c>
      <c r="H18" s="6">
        <v>40</v>
      </c>
      <c r="I18" s="2" t="s">
        <v>242</v>
      </c>
      <c r="J18" s="3">
        <v>1</v>
      </c>
      <c r="K18">
        <v>85</v>
      </c>
      <c r="L18">
        <v>2.6</v>
      </c>
      <c r="O18" s="8">
        <f t="shared" si="3"/>
        <v>160</v>
      </c>
      <c r="P18" s="8">
        <v>170</v>
      </c>
      <c r="R18" s="9">
        <v>10</v>
      </c>
      <c r="S18" s="6">
        <v>42</v>
      </c>
      <c r="T18" s="10" t="str">
        <f t="shared" si="2"/>
        <v>Log 5 @ 42</v>
      </c>
      <c r="Z18" s="6"/>
      <c r="AA18" s="6"/>
      <c r="AB18" s="6"/>
      <c r="AD18" s="6"/>
      <c r="AE18" s="6"/>
      <c r="AF18" s="6"/>
    </row>
    <row r="19" spans="1:32" x14ac:dyDescent="0.25">
      <c r="A19" t="s">
        <v>38</v>
      </c>
      <c r="B19" s="7" t="s">
        <v>68</v>
      </c>
      <c r="C19" s="3">
        <v>71</v>
      </c>
      <c r="D19" s="1">
        <v>100</v>
      </c>
      <c r="E19" s="1" t="s">
        <v>7</v>
      </c>
      <c r="F19" s="3" t="str">
        <f t="shared" si="0"/>
        <v>SP</v>
      </c>
      <c r="G19" s="4">
        <f t="shared" si="1"/>
        <v>85.5</v>
      </c>
      <c r="H19" s="6">
        <v>42</v>
      </c>
      <c r="I19" s="2" t="s">
        <v>243</v>
      </c>
      <c r="J19" s="3">
        <v>1</v>
      </c>
      <c r="K19">
        <v>90</v>
      </c>
      <c r="L19">
        <v>7.1</v>
      </c>
      <c r="O19" s="8">
        <f t="shared" si="3"/>
        <v>170</v>
      </c>
      <c r="P19" s="9">
        <v>175</v>
      </c>
      <c r="R19" s="8">
        <v>5</v>
      </c>
      <c r="S19" s="6">
        <v>43.5</v>
      </c>
      <c r="T19" s="10" t="str">
        <f t="shared" si="2"/>
        <v>Log 5 @ 43.5</v>
      </c>
      <c r="Z19" s="6"/>
      <c r="AA19" s="6"/>
      <c r="AB19" s="6"/>
      <c r="AD19" s="6"/>
      <c r="AE19" s="6"/>
      <c r="AF19" s="6"/>
    </row>
    <row r="20" spans="1:32" x14ac:dyDescent="0.25">
      <c r="A20" t="s">
        <v>44</v>
      </c>
      <c r="B20" s="7" t="s">
        <v>340</v>
      </c>
      <c r="C20" s="3">
        <v>100</v>
      </c>
      <c r="D20" s="1">
        <v>102.5</v>
      </c>
      <c r="E20" s="1" t="s">
        <v>22</v>
      </c>
      <c r="F20" s="3" t="str">
        <f t="shared" si="0"/>
        <v>ML</v>
      </c>
      <c r="G20" s="4">
        <f t="shared" si="1"/>
        <v>101.25</v>
      </c>
      <c r="H20" s="6">
        <v>43.5</v>
      </c>
      <c r="I20" s="2" t="s">
        <v>244</v>
      </c>
      <c r="J20" s="3">
        <v>1</v>
      </c>
      <c r="K20">
        <v>95</v>
      </c>
      <c r="L20">
        <v>0.6</v>
      </c>
      <c r="O20" s="23" t="s">
        <v>4</v>
      </c>
      <c r="P20" s="23" t="s">
        <v>4</v>
      </c>
      <c r="S20" s="6">
        <v>45</v>
      </c>
      <c r="T20" s="10" t="str">
        <f t="shared" si="2"/>
        <v>Log 5 @ 45</v>
      </c>
      <c r="Z20" s="6"/>
      <c r="AA20" s="6"/>
      <c r="AB20" s="6"/>
      <c r="AD20" s="6"/>
      <c r="AE20" s="6"/>
      <c r="AF20" s="6"/>
    </row>
    <row r="21" spans="1:32" x14ac:dyDescent="0.25">
      <c r="A21" t="s">
        <v>43</v>
      </c>
      <c r="B21" s="7" t="s">
        <v>341</v>
      </c>
      <c r="C21" s="3">
        <v>102.5</v>
      </c>
      <c r="D21" s="1">
        <v>107</v>
      </c>
      <c r="E21" s="1" t="s">
        <v>7</v>
      </c>
      <c r="F21" s="3" t="str">
        <f t="shared" si="0"/>
        <v>SP</v>
      </c>
      <c r="G21" s="4">
        <f t="shared" si="1"/>
        <v>104.75</v>
      </c>
      <c r="H21" s="6">
        <v>45</v>
      </c>
      <c r="I21" s="2" t="s">
        <v>245</v>
      </c>
      <c r="J21" s="3">
        <v>1</v>
      </c>
      <c r="K21">
        <v>100</v>
      </c>
      <c r="L21">
        <v>6</v>
      </c>
      <c r="O21" s="8"/>
      <c r="P21" s="8"/>
      <c r="S21" s="6">
        <v>46.5</v>
      </c>
      <c r="T21" s="10" t="str">
        <f t="shared" si="2"/>
        <v>Log 5 @ 46.5</v>
      </c>
      <c r="Z21" s="6"/>
      <c r="AA21" s="6"/>
      <c r="AB21" s="6"/>
      <c r="AD21" s="6"/>
      <c r="AE21" s="6"/>
      <c r="AF21" s="6"/>
    </row>
    <row r="22" spans="1:32" x14ac:dyDescent="0.25">
      <c r="A22" t="s">
        <v>46</v>
      </c>
      <c r="C22" s="3">
        <v>107</v>
      </c>
      <c r="D22" s="1">
        <v>113.5</v>
      </c>
      <c r="E22" s="1" t="s">
        <v>22</v>
      </c>
      <c r="F22" s="3" t="str">
        <f t="shared" si="0"/>
        <v>ML</v>
      </c>
      <c r="G22" s="4">
        <f t="shared" si="1"/>
        <v>110.25</v>
      </c>
      <c r="H22" s="6">
        <v>46.5</v>
      </c>
      <c r="I22" s="2" t="s">
        <v>246</v>
      </c>
      <c r="J22" s="3">
        <v>1</v>
      </c>
      <c r="K22">
        <v>105</v>
      </c>
      <c r="L22">
        <v>3.3</v>
      </c>
      <c r="O22" s="8"/>
      <c r="P22" s="9"/>
      <c r="S22" s="6">
        <v>49</v>
      </c>
      <c r="T22" s="10" t="str">
        <f t="shared" si="2"/>
        <v>Log 5 @ 49</v>
      </c>
      <c r="Z22" s="6"/>
      <c r="AA22" s="6"/>
      <c r="AB22" s="6"/>
      <c r="AD22" s="6"/>
      <c r="AE22" s="6"/>
      <c r="AF22" s="6"/>
    </row>
    <row r="23" spans="1:32" x14ac:dyDescent="0.25">
      <c r="A23" t="s">
        <v>45</v>
      </c>
      <c r="C23" s="3">
        <v>112</v>
      </c>
      <c r="D23" s="1">
        <v>113.5</v>
      </c>
      <c r="E23" s="1" t="s">
        <v>22</v>
      </c>
      <c r="F23" s="3" t="str">
        <f t="shared" si="0"/>
        <v>ML</v>
      </c>
      <c r="G23" s="4">
        <f t="shared" si="1"/>
        <v>112.75</v>
      </c>
      <c r="H23" s="6">
        <v>49</v>
      </c>
      <c r="I23" s="2" t="s">
        <v>247</v>
      </c>
      <c r="J23" s="3">
        <v>1</v>
      </c>
      <c r="K23">
        <v>110</v>
      </c>
      <c r="L23">
        <v>2.2000000000000002</v>
      </c>
      <c r="O23" s="8"/>
      <c r="P23" s="8"/>
      <c r="S23" s="6">
        <v>51</v>
      </c>
      <c r="T23" s="10" t="str">
        <f t="shared" si="2"/>
        <v>Log 5 @ 51</v>
      </c>
      <c r="Z23" s="6"/>
      <c r="AA23" s="6"/>
      <c r="AB23" s="6"/>
      <c r="AD23" s="6"/>
      <c r="AE23" s="6"/>
      <c r="AF23" s="6"/>
    </row>
    <row r="24" spans="1:32" ht="51.75" x14ac:dyDescent="0.25">
      <c r="A24" s="4" t="s">
        <v>39</v>
      </c>
      <c r="B24" s="20" t="s">
        <v>62</v>
      </c>
      <c r="C24" s="3">
        <v>113.5</v>
      </c>
      <c r="D24" s="1">
        <v>118</v>
      </c>
      <c r="E24" s="1" t="s">
        <v>6</v>
      </c>
      <c r="F24" s="3" t="str">
        <f t="shared" si="0"/>
        <v>SM</v>
      </c>
      <c r="G24" s="4">
        <f t="shared" si="1"/>
        <v>115.75</v>
      </c>
      <c r="H24" s="6">
        <v>51</v>
      </c>
      <c r="I24" s="2" t="s">
        <v>248</v>
      </c>
      <c r="J24" s="3">
        <v>1</v>
      </c>
      <c r="K24">
        <v>115</v>
      </c>
      <c r="L24">
        <v>3.1</v>
      </c>
      <c r="O24" s="8"/>
      <c r="P24" s="8"/>
      <c r="S24" s="6">
        <v>55</v>
      </c>
      <c r="T24" s="10" t="str">
        <f t="shared" si="2"/>
        <v>Log 5 @ 55</v>
      </c>
      <c r="Z24" s="6"/>
      <c r="AA24" s="6"/>
      <c r="AB24" s="6"/>
      <c r="AD24" s="6"/>
      <c r="AE24" s="6"/>
      <c r="AF24" s="6"/>
    </row>
    <row r="25" spans="1:32" x14ac:dyDescent="0.25">
      <c r="C25" s="3">
        <v>118</v>
      </c>
      <c r="D25" s="1">
        <v>124</v>
      </c>
      <c r="E25" s="1" t="s">
        <v>7</v>
      </c>
      <c r="F25" s="3" t="str">
        <f t="shared" si="0"/>
        <v>SP</v>
      </c>
      <c r="G25" s="4">
        <f t="shared" si="1"/>
        <v>121</v>
      </c>
      <c r="H25" s="6">
        <v>55</v>
      </c>
      <c r="I25" s="2" t="s">
        <v>249</v>
      </c>
      <c r="J25" s="3">
        <v>1</v>
      </c>
      <c r="K25">
        <v>120</v>
      </c>
      <c r="L25">
        <v>5.5</v>
      </c>
      <c r="O25" s="8"/>
      <c r="P25" s="9"/>
      <c r="S25" s="6">
        <v>55.5</v>
      </c>
      <c r="T25" s="10" t="str">
        <f t="shared" si="2"/>
        <v>Log 5 @ 55.5</v>
      </c>
      <c r="Z25" s="6"/>
      <c r="AA25" s="6"/>
      <c r="AB25" s="6"/>
      <c r="AD25" s="6"/>
      <c r="AE25" s="6"/>
      <c r="AF25" s="6"/>
    </row>
    <row r="26" spans="1:32" x14ac:dyDescent="0.25">
      <c r="C26" s="3">
        <v>124</v>
      </c>
      <c r="D26" s="1">
        <v>127</v>
      </c>
      <c r="E26" s="1" t="s">
        <v>6</v>
      </c>
      <c r="F26" s="3" t="str">
        <f t="shared" si="0"/>
        <v>SM</v>
      </c>
      <c r="H26" s="6">
        <v>55.5</v>
      </c>
      <c r="I26" s="2" t="s">
        <v>250</v>
      </c>
      <c r="J26" s="3">
        <v>1</v>
      </c>
      <c r="K26">
        <v>125</v>
      </c>
      <c r="L26">
        <v>4.9000000000000004</v>
      </c>
      <c r="O26" s="8"/>
      <c r="P26" s="8"/>
      <c r="S26" s="6">
        <v>57</v>
      </c>
      <c r="T26" s="10" t="str">
        <f t="shared" si="2"/>
        <v>Log 5 @ 57</v>
      </c>
      <c r="Z26" s="6"/>
      <c r="AA26" s="6"/>
      <c r="AB26" s="6"/>
      <c r="AD26" s="6"/>
      <c r="AE26" s="6"/>
      <c r="AF26" s="6"/>
    </row>
    <row r="27" spans="1:32" x14ac:dyDescent="0.25">
      <c r="C27" s="3">
        <v>127</v>
      </c>
      <c r="D27" s="1">
        <v>128</v>
      </c>
      <c r="E27" s="1" t="s">
        <v>7</v>
      </c>
      <c r="F27" s="3" t="str">
        <f t="shared" ref="F27:F44" si="4">IF(LEN(E27)&lt;=3,E27,LEFT(E27,FIND("-",E27)-1))</f>
        <v>SP</v>
      </c>
      <c r="G27" s="4">
        <f t="shared" ref="G27:G44" si="5">(D26-C26)/2+C26</f>
        <v>125.5</v>
      </c>
      <c r="H27" s="6">
        <v>57</v>
      </c>
      <c r="I27" s="2" t="s">
        <v>251</v>
      </c>
      <c r="J27" s="3">
        <v>1</v>
      </c>
      <c r="K27">
        <v>130</v>
      </c>
      <c r="L27">
        <v>2.1</v>
      </c>
      <c r="O27" s="8"/>
      <c r="P27" s="8"/>
      <c r="S27" s="6">
        <v>59</v>
      </c>
      <c r="T27" s="10" t="str">
        <f t="shared" si="2"/>
        <v>Log 5 @ 59</v>
      </c>
      <c r="Z27" s="6"/>
      <c r="AA27" s="6"/>
      <c r="AB27" s="6"/>
      <c r="AD27" s="6"/>
      <c r="AE27" s="6"/>
      <c r="AF27" s="6"/>
    </row>
    <row r="28" spans="1:32" x14ac:dyDescent="0.25">
      <c r="C28" s="3">
        <v>128</v>
      </c>
      <c r="D28" s="1">
        <v>134.5</v>
      </c>
      <c r="E28" s="1" t="s">
        <v>22</v>
      </c>
      <c r="F28" s="3" t="str">
        <f t="shared" si="4"/>
        <v>ML</v>
      </c>
      <c r="G28" s="4">
        <f t="shared" si="5"/>
        <v>127.5</v>
      </c>
      <c r="H28" s="6">
        <v>59</v>
      </c>
      <c r="I28" s="2" t="s">
        <v>252</v>
      </c>
      <c r="J28" s="3">
        <v>1</v>
      </c>
      <c r="K28">
        <v>135</v>
      </c>
      <c r="L28">
        <v>2.6</v>
      </c>
      <c r="S28" s="6">
        <v>63</v>
      </c>
      <c r="T28" s="10" t="str">
        <f t="shared" si="2"/>
        <v>Log 5 @ 63</v>
      </c>
      <c r="Z28" s="6"/>
      <c r="AA28" s="6"/>
      <c r="AB28" s="6"/>
      <c r="AD28" s="6"/>
      <c r="AE28" s="6"/>
      <c r="AF28" s="6"/>
    </row>
    <row r="29" spans="1:32" x14ac:dyDescent="0.25">
      <c r="C29" s="3">
        <v>134.5</v>
      </c>
      <c r="D29" s="1">
        <v>137</v>
      </c>
      <c r="E29" s="1" t="s">
        <v>64</v>
      </c>
      <c r="F29" s="3" t="str">
        <f t="shared" si="4"/>
        <v>MH</v>
      </c>
      <c r="G29" s="4">
        <f t="shared" si="5"/>
        <v>131.25</v>
      </c>
      <c r="H29" s="6">
        <v>63</v>
      </c>
      <c r="I29" s="2" t="s">
        <v>253</v>
      </c>
      <c r="J29" s="3">
        <v>1</v>
      </c>
      <c r="K29">
        <v>140</v>
      </c>
      <c r="L29">
        <v>1.6</v>
      </c>
      <c r="S29" s="6">
        <v>65.5</v>
      </c>
      <c r="T29" s="10" t="str">
        <f t="shared" si="2"/>
        <v>Log 5 @ 65.5</v>
      </c>
      <c r="Z29" s="6"/>
      <c r="AA29" s="6"/>
      <c r="AB29" s="6"/>
      <c r="AD29" s="6"/>
      <c r="AE29" s="6"/>
      <c r="AF29" s="6"/>
    </row>
    <row r="30" spans="1:32" x14ac:dyDescent="0.25">
      <c r="C30" s="3">
        <v>137</v>
      </c>
      <c r="D30" s="1">
        <v>139.5</v>
      </c>
      <c r="E30" s="1" t="s">
        <v>22</v>
      </c>
      <c r="F30" s="3" t="str">
        <f t="shared" si="4"/>
        <v>ML</v>
      </c>
      <c r="G30" s="4">
        <f t="shared" si="5"/>
        <v>135.75</v>
      </c>
      <c r="H30" s="6">
        <v>65.5</v>
      </c>
      <c r="I30" s="2" t="s">
        <v>254</v>
      </c>
      <c r="J30" s="3">
        <v>1</v>
      </c>
      <c r="K30">
        <v>145</v>
      </c>
      <c r="L30">
        <v>3.4</v>
      </c>
      <c r="S30" s="6">
        <v>67</v>
      </c>
      <c r="T30" s="10" t="str">
        <f t="shared" si="2"/>
        <v>Log 5 @ 67</v>
      </c>
      <c r="Z30" s="6"/>
      <c r="AA30" s="6"/>
      <c r="AB30" s="6"/>
      <c r="AD30" s="6"/>
      <c r="AE30" s="6"/>
      <c r="AF30" s="6"/>
    </row>
    <row r="31" spans="1:32" x14ac:dyDescent="0.25">
      <c r="C31" s="3">
        <v>139.5</v>
      </c>
      <c r="D31" s="1">
        <v>143</v>
      </c>
      <c r="E31" s="1" t="s">
        <v>64</v>
      </c>
      <c r="F31" s="3" t="str">
        <f t="shared" si="4"/>
        <v>MH</v>
      </c>
      <c r="G31" s="4">
        <f t="shared" si="5"/>
        <v>138.25</v>
      </c>
      <c r="H31" s="6">
        <v>67</v>
      </c>
      <c r="I31" s="2" t="s">
        <v>255</v>
      </c>
      <c r="J31" s="3">
        <v>1</v>
      </c>
      <c r="K31">
        <v>150</v>
      </c>
      <c r="L31">
        <v>3.7</v>
      </c>
      <c r="S31" s="6">
        <v>70</v>
      </c>
      <c r="T31" s="10" t="str">
        <f t="shared" si="2"/>
        <v>Log 5 @ 70</v>
      </c>
      <c r="Z31" s="6"/>
      <c r="AA31" s="6"/>
      <c r="AB31" s="6"/>
      <c r="AD31" s="6"/>
      <c r="AE31" s="6"/>
      <c r="AF31" s="6"/>
    </row>
    <row r="32" spans="1:32" x14ac:dyDescent="0.25">
      <c r="C32" s="3">
        <v>143</v>
      </c>
      <c r="D32" s="1">
        <v>146</v>
      </c>
      <c r="E32" s="1" t="s">
        <v>22</v>
      </c>
      <c r="F32" s="3" t="str">
        <f t="shared" si="4"/>
        <v>ML</v>
      </c>
      <c r="G32" s="4">
        <f t="shared" si="5"/>
        <v>141.25</v>
      </c>
      <c r="H32" s="6">
        <v>70</v>
      </c>
      <c r="I32" s="2" t="s">
        <v>256</v>
      </c>
      <c r="J32" s="3">
        <v>1</v>
      </c>
      <c r="K32">
        <v>155</v>
      </c>
      <c r="L32">
        <v>6</v>
      </c>
      <c r="S32" s="6">
        <v>71</v>
      </c>
      <c r="T32" s="10" t="str">
        <f t="shared" si="2"/>
        <v>Log 5 @ 71</v>
      </c>
      <c r="Z32" s="6"/>
      <c r="AA32" s="6"/>
      <c r="AB32" s="6"/>
      <c r="AD32" s="6"/>
      <c r="AE32" s="6"/>
      <c r="AF32" s="6"/>
    </row>
    <row r="33" spans="3:33" x14ac:dyDescent="0.25">
      <c r="C33" s="3">
        <v>146</v>
      </c>
      <c r="D33" s="1">
        <v>147.5</v>
      </c>
      <c r="E33" s="1" t="s">
        <v>6</v>
      </c>
      <c r="F33" s="3" t="str">
        <f t="shared" si="4"/>
        <v>SM</v>
      </c>
      <c r="G33" s="4">
        <f t="shared" si="5"/>
        <v>144.5</v>
      </c>
      <c r="H33" s="6">
        <v>71</v>
      </c>
      <c r="I33" s="2" t="s">
        <v>257</v>
      </c>
      <c r="J33" s="3">
        <v>1</v>
      </c>
      <c r="K33">
        <v>160</v>
      </c>
      <c r="L33">
        <v>0.4</v>
      </c>
      <c r="S33" s="6">
        <v>77</v>
      </c>
      <c r="T33" s="10" t="str">
        <f t="shared" si="2"/>
        <v>Log 5 @ 77</v>
      </c>
      <c r="Z33" s="6"/>
      <c r="AA33" s="6"/>
      <c r="AB33" s="6"/>
      <c r="AD33" s="6"/>
      <c r="AE33" s="6"/>
      <c r="AF33" s="6"/>
    </row>
    <row r="34" spans="3:33" x14ac:dyDescent="0.25">
      <c r="C34" s="3">
        <v>147.5</v>
      </c>
      <c r="D34" s="1">
        <v>149</v>
      </c>
      <c r="E34" s="1" t="s">
        <v>7</v>
      </c>
      <c r="F34" s="3" t="str">
        <f t="shared" si="4"/>
        <v>SP</v>
      </c>
      <c r="G34" s="4">
        <f t="shared" si="5"/>
        <v>146.75</v>
      </c>
      <c r="H34" s="6">
        <v>77</v>
      </c>
      <c r="I34" s="2" t="s">
        <v>258</v>
      </c>
      <c r="J34" s="3">
        <v>1</v>
      </c>
      <c r="K34">
        <v>165</v>
      </c>
      <c r="L34">
        <v>1.5</v>
      </c>
      <c r="S34" s="6">
        <v>79</v>
      </c>
      <c r="T34" s="10" t="str">
        <f t="shared" ref="T34:T65" si="6">$B$2&amp;" @ "&amp;S34</f>
        <v>Log 5 @ 79</v>
      </c>
      <c r="Z34" s="6"/>
      <c r="AA34" s="6"/>
      <c r="AB34" s="6"/>
      <c r="AD34" s="6"/>
      <c r="AE34" s="6"/>
      <c r="AF34" s="6"/>
    </row>
    <row r="35" spans="3:33" x14ac:dyDescent="0.25">
      <c r="C35" s="3">
        <v>149</v>
      </c>
      <c r="D35" s="1">
        <v>152</v>
      </c>
      <c r="E35" s="1" t="s">
        <v>22</v>
      </c>
      <c r="F35" s="3" t="str">
        <f t="shared" si="4"/>
        <v>ML</v>
      </c>
      <c r="G35" s="4">
        <f t="shared" si="5"/>
        <v>148.25</v>
      </c>
      <c r="H35" s="6">
        <v>79</v>
      </c>
      <c r="I35" s="2" t="s">
        <v>259</v>
      </c>
      <c r="J35" s="3">
        <v>1</v>
      </c>
      <c r="K35">
        <v>170</v>
      </c>
      <c r="L35">
        <v>2.7</v>
      </c>
      <c r="S35" s="6">
        <v>81</v>
      </c>
      <c r="T35" s="10" t="str">
        <f t="shared" si="6"/>
        <v>Log 5 @ 81</v>
      </c>
      <c r="Z35" s="6"/>
      <c r="AA35" s="6"/>
      <c r="AB35" s="6"/>
      <c r="AD35" s="6"/>
      <c r="AE35" s="6"/>
      <c r="AF35" s="6"/>
    </row>
    <row r="36" spans="3:33" x14ac:dyDescent="0.25">
      <c r="C36" s="3">
        <v>152</v>
      </c>
      <c r="D36" s="1">
        <v>156</v>
      </c>
      <c r="E36" s="1" t="s">
        <v>64</v>
      </c>
      <c r="F36" s="3" t="str">
        <f t="shared" si="4"/>
        <v>MH</v>
      </c>
      <c r="G36" s="4">
        <f t="shared" si="5"/>
        <v>150.5</v>
      </c>
      <c r="H36" s="6">
        <v>81</v>
      </c>
      <c r="I36" s="2" t="s">
        <v>260</v>
      </c>
      <c r="J36" s="3">
        <v>1</v>
      </c>
      <c r="K36">
        <v>175</v>
      </c>
      <c r="L36">
        <v>11</v>
      </c>
      <c r="S36" s="6">
        <v>83</v>
      </c>
      <c r="T36" s="10" t="str">
        <f t="shared" si="6"/>
        <v>Log 5 @ 83</v>
      </c>
      <c r="Z36" s="6"/>
      <c r="AA36" s="6"/>
      <c r="AB36" s="6"/>
      <c r="AD36" s="6"/>
      <c r="AE36" s="6"/>
      <c r="AF36" s="6"/>
    </row>
    <row r="37" spans="3:33" x14ac:dyDescent="0.25">
      <c r="C37" s="3">
        <v>156</v>
      </c>
      <c r="D37" s="1">
        <v>157</v>
      </c>
      <c r="E37" s="1" t="s">
        <v>22</v>
      </c>
      <c r="F37" s="3" t="str">
        <f t="shared" si="4"/>
        <v>ML</v>
      </c>
      <c r="G37" s="4">
        <f t="shared" si="5"/>
        <v>154</v>
      </c>
      <c r="H37" s="6">
        <v>83</v>
      </c>
      <c r="I37" s="2" t="s">
        <v>261</v>
      </c>
      <c r="J37" s="3">
        <v>1</v>
      </c>
      <c r="S37" s="6">
        <v>86</v>
      </c>
      <c r="T37" s="10" t="str">
        <f t="shared" si="6"/>
        <v>Log 5 @ 86</v>
      </c>
      <c r="Z37" s="6"/>
      <c r="AA37" s="6"/>
      <c r="AB37" s="6"/>
      <c r="AD37" s="6"/>
      <c r="AE37" s="6"/>
      <c r="AF37" s="6"/>
    </row>
    <row r="38" spans="3:33" x14ac:dyDescent="0.25">
      <c r="C38" s="3">
        <v>157</v>
      </c>
      <c r="D38" s="1">
        <v>157.5</v>
      </c>
      <c r="E38" s="1" t="s">
        <v>6</v>
      </c>
      <c r="F38" s="3" t="str">
        <f t="shared" si="4"/>
        <v>SM</v>
      </c>
      <c r="G38" s="4">
        <f t="shared" si="5"/>
        <v>156.5</v>
      </c>
      <c r="H38" s="6">
        <v>86</v>
      </c>
      <c r="I38" s="2" t="s">
        <v>262</v>
      </c>
      <c r="J38" s="3">
        <v>1</v>
      </c>
      <c r="S38" s="6">
        <v>88</v>
      </c>
      <c r="T38" s="10" t="str">
        <f t="shared" si="6"/>
        <v>Log 5 @ 88</v>
      </c>
      <c r="Z38" s="6"/>
      <c r="AA38" s="6"/>
      <c r="AB38" s="6"/>
      <c r="AD38" s="6"/>
      <c r="AE38" s="6"/>
      <c r="AF38" s="6"/>
    </row>
    <row r="39" spans="3:33" x14ac:dyDescent="0.25">
      <c r="C39" s="3">
        <v>157.5</v>
      </c>
      <c r="D39" s="1">
        <v>158</v>
      </c>
      <c r="E39" s="1" t="s">
        <v>22</v>
      </c>
      <c r="F39" s="3" t="str">
        <f t="shared" si="4"/>
        <v>ML</v>
      </c>
      <c r="G39" s="4">
        <f t="shared" si="5"/>
        <v>157.25</v>
      </c>
      <c r="H39" s="6">
        <v>88</v>
      </c>
      <c r="I39" s="2" t="s">
        <v>263</v>
      </c>
      <c r="J39" s="3">
        <v>1</v>
      </c>
      <c r="S39" s="6">
        <v>89</v>
      </c>
      <c r="T39" s="10" t="str">
        <f t="shared" si="6"/>
        <v>Log 5 @ 89</v>
      </c>
      <c r="Z39" s="6"/>
      <c r="AA39" s="6"/>
      <c r="AB39" s="6"/>
      <c r="AD39" s="6"/>
      <c r="AE39" s="6"/>
      <c r="AF39" s="6"/>
    </row>
    <row r="40" spans="3:33" x14ac:dyDescent="0.25">
      <c r="C40" s="3">
        <v>158</v>
      </c>
      <c r="D40" s="1">
        <v>160.5</v>
      </c>
      <c r="E40" s="1" t="s">
        <v>57</v>
      </c>
      <c r="F40" s="3" t="str">
        <f t="shared" si="4"/>
        <v>GW</v>
      </c>
      <c r="G40" s="4">
        <f t="shared" si="5"/>
        <v>157.75</v>
      </c>
      <c r="H40" s="6">
        <v>89</v>
      </c>
      <c r="I40" s="2" t="s">
        <v>264</v>
      </c>
      <c r="J40" s="3">
        <v>1</v>
      </c>
      <c r="K40" s="7"/>
      <c r="S40" s="6">
        <v>92</v>
      </c>
      <c r="T40" s="10" t="str">
        <f t="shared" si="6"/>
        <v>Log 5 @ 92</v>
      </c>
      <c r="Z40" s="6"/>
      <c r="AA40" s="6"/>
      <c r="AB40" s="6"/>
      <c r="AD40" s="6"/>
      <c r="AE40" s="6"/>
      <c r="AF40" s="6"/>
    </row>
    <row r="41" spans="3:33" x14ac:dyDescent="0.25">
      <c r="C41" s="3">
        <v>160.5</v>
      </c>
      <c r="D41" s="1">
        <v>165</v>
      </c>
      <c r="E41" s="1" t="s">
        <v>7</v>
      </c>
      <c r="F41" s="3" t="str">
        <f t="shared" si="4"/>
        <v>SP</v>
      </c>
      <c r="G41" s="4">
        <f t="shared" si="5"/>
        <v>159.25</v>
      </c>
      <c r="H41" s="6">
        <v>92</v>
      </c>
      <c r="I41" s="2" t="s">
        <v>263</v>
      </c>
      <c r="J41" s="3">
        <v>1</v>
      </c>
      <c r="L41" s="7"/>
      <c r="S41" s="6">
        <v>95</v>
      </c>
      <c r="T41" s="10" t="str">
        <f t="shared" si="6"/>
        <v>Log 5 @ 95</v>
      </c>
      <c r="Z41" s="6"/>
      <c r="AA41" s="6"/>
      <c r="AB41" s="6"/>
      <c r="AD41" s="6"/>
      <c r="AE41" s="6"/>
      <c r="AF41" s="6"/>
    </row>
    <row r="42" spans="3:33" x14ac:dyDescent="0.25">
      <c r="C42" s="3">
        <v>165</v>
      </c>
      <c r="D42" s="1">
        <v>173</v>
      </c>
      <c r="E42" s="1" t="s">
        <v>22</v>
      </c>
      <c r="F42" s="3" t="str">
        <f t="shared" si="4"/>
        <v>ML</v>
      </c>
      <c r="G42" s="4">
        <f t="shared" si="5"/>
        <v>162.75</v>
      </c>
      <c r="H42" s="6">
        <v>95</v>
      </c>
      <c r="I42" s="2" t="s">
        <v>263</v>
      </c>
      <c r="J42" s="3">
        <v>1</v>
      </c>
      <c r="L42" s="7"/>
      <c r="S42" s="6">
        <v>97</v>
      </c>
      <c r="T42" s="10" t="str">
        <f t="shared" si="6"/>
        <v>Log 5 @ 97</v>
      </c>
      <c r="Z42" s="6"/>
      <c r="AA42" s="6"/>
      <c r="AB42" s="6"/>
      <c r="AD42" s="6"/>
      <c r="AE42" s="6"/>
      <c r="AF42" s="6"/>
    </row>
    <row r="43" spans="3:33" x14ac:dyDescent="0.25">
      <c r="C43" s="3">
        <v>173</v>
      </c>
      <c r="D43" s="1">
        <v>174.5</v>
      </c>
      <c r="E43" s="1" t="s">
        <v>6</v>
      </c>
      <c r="F43" s="3" t="str">
        <f t="shared" si="4"/>
        <v>SM</v>
      </c>
      <c r="G43" s="4">
        <f t="shared" si="5"/>
        <v>169</v>
      </c>
      <c r="H43" s="6">
        <v>97</v>
      </c>
      <c r="I43" s="27" t="s">
        <v>332</v>
      </c>
      <c r="J43" s="3">
        <v>1</v>
      </c>
      <c r="L43" s="7"/>
      <c r="S43" s="6">
        <v>100</v>
      </c>
      <c r="T43" s="10" t="str">
        <f t="shared" si="6"/>
        <v>Log 5 @ 100</v>
      </c>
      <c r="Z43" s="6"/>
      <c r="AA43" s="6"/>
      <c r="AB43" s="6"/>
      <c r="AD43" s="6"/>
      <c r="AE43" s="6"/>
      <c r="AF43" s="6"/>
      <c r="AG43" s="6"/>
    </row>
    <row r="44" spans="3:33" x14ac:dyDescent="0.25">
      <c r="C44" s="1">
        <v>174.5</v>
      </c>
      <c r="D44" s="1">
        <v>176</v>
      </c>
      <c r="E44" s="1" t="s">
        <v>64</v>
      </c>
      <c r="F44" s="3" t="str">
        <f t="shared" si="4"/>
        <v>MH</v>
      </c>
      <c r="G44" s="4">
        <f t="shared" si="5"/>
        <v>173.75</v>
      </c>
      <c r="H44" s="6">
        <v>100</v>
      </c>
      <c r="I44" s="2" t="s">
        <v>265</v>
      </c>
      <c r="J44" s="3">
        <v>1</v>
      </c>
      <c r="L44" s="7"/>
      <c r="S44" s="6">
        <v>102.5</v>
      </c>
      <c r="T44" s="10" t="str">
        <f t="shared" si="6"/>
        <v>Log 5 @ 102.5</v>
      </c>
      <c r="Z44" s="6"/>
      <c r="AA44" s="6"/>
      <c r="AB44" s="6"/>
      <c r="AD44" s="6"/>
      <c r="AE44" s="6"/>
      <c r="AF44" s="6"/>
    </row>
    <row r="45" spans="3:33" x14ac:dyDescent="0.25">
      <c r="H45" s="6">
        <v>102.5</v>
      </c>
      <c r="I45" s="2" t="s">
        <v>266</v>
      </c>
      <c r="J45" s="3">
        <v>1</v>
      </c>
      <c r="S45" s="6">
        <v>106</v>
      </c>
      <c r="T45" s="10" t="str">
        <f t="shared" si="6"/>
        <v>Log 5 @ 106</v>
      </c>
      <c r="Z45" s="5"/>
      <c r="AA45" s="5"/>
      <c r="AB45" s="5"/>
      <c r="AD45" s="6"/>
      <c r="AE45" s="6"/>
      <c r="AF45" s="6"/>
    </row>
    <row r="46" spans="3:33" x14ac:dyDescent="0.25">
      <c r="H46" s="6">
        <v>106</v>
      </c>
      <c r="I46" s="2" t="s">
        <v>267</v>
      </c>
      <c r="J46" s="3">
        <v>1</v>
      </c>
      <c r="S46" s="6">
        <v>107</v>
      </c>
      <c r="T46" s="10" t="str">
        <f t="shared" si="6"/>
        <v>Log 5 @ 107</v>
      </c>
      <c r="AD46" s="6"/>
      <c r="AE46" s="6"/>
      <c r="AF46" s="6"/>
    </row>
    <row r="47" spans="3:33" x14ac:dyDescent="0.25">
      <c r="H47" s="6">
        <v>107</v>
      </c>
      <c r="I47" t="s">
        <v>268</v>
      </c>
      <c r="J47" s="3">
        <v>1</v>
      </c>
      <c r="S47" s="6">
        <v>109</v>
      </c>
      <c r="T47" s="10" t="str">
        <f t="shared" si="6"/>
        <v>Log 5 @ 109</v>
      </c>
      <c r="AD47" s="6"/>
      <c r="AE47" s="6"/>
      <c r="AF47" s="6"/>
    </row>
    <row r="48" spans="3:33" x14ac:dyDescent="0.25">
      <c r="H48" s="6">
        <v>109</v>
      </c>
      <c r="I48" t="s">
        <v>269</v>
      </c>
      <c r="J48" s="3">
        <v>1</v>
      </c>
      <c r="S48" s="6">
        <v>110</v>
      </c>
      <c r="T48" s="10" t="str">
        <f t="shared" si="6"/>
        <v>Log 5 @ 110</v>
      </c>
      <c r="AD48" s="6"/>
      <c r="AE48" s="6"/>
      <c r="AF48" s="6"/>
    </row>
    <row r="49" spans="8:32" x14ac:dyDescent="0.25">
      <c r="H49" s="6">
        <v>110</v>
      </c>
      <c r="I49" t="s">
        <v>90</v>
      </c>
      <c r="J49" s="3">
        <v>1</v>
      </c>
      <c r="S49" s="6">
        <v>112</v>
      </c>
      <c r="T49" s="10" t="str">
        <f t="shared" si="6"/>
        <v>Log 5 @ 112</v>
      </c>
      <c r="Z49" s="6"/>
      <c r="AA49" s="6"/>
      <c r="AB49" s="6"/>
      <c r="AD49" s="6"/>
      <c r="AE49" s="6"/>
      <c r="AF49" s="6"/>
    </row>
    <row r="50" spans="8:32" x14ac:dyDescent="0.25">
      <c r="H50" s="6">
        <v>112</v>
      </c>
      <c r="I50" t="s">
        <v>270</v>
      </c>
      <c r="J50" s="3">
        <v>1</v>
      </c>
      <c r="S50" s="6">
        <v>113.5</v>
      </c>
      <c r="T50" s="10" t="str">
        <f t="shared" si="6"/>
        <v>Log 5 @ 113.5</v>
      </c>
      <c r="Z50" s="6"/>
      <c r="AA50" s="6"/>
      <c r="AB50" s="6"/>
      <c r="AD50" s="6"/>
      <c r="AE50" s="6"/>
      <c r="AF50" s="6"/>
    </row>
    <row r="51" spans="8:32" x14ac:dyDescent="0.25">
      <c r="H51" s="6">
        <v>113.5</v>
      </c>
      <c r="I51" t="s">
        <v>271</v>
      </c>
      <c r="J51" s="3">
        <v>1</v>
      </c>
      <c r="S51" s="6">
        <v>117</v>
      </c>
      <c r="T51" s="10" t="str">
        <f t="shared" si="6"/>
        <v>Log 5 @ 117</v>
      </c>
      <c r="AD51" s="6"/>
      <c r="AE51" s="6"/>
      <c r="AF51" s="6"/>
    </row>
    <row r="52" spans="8:32" x14ac:dyDescent="0.25">
      <c r="H52" s="6">
        <v>117</v>
      </c>
      <c r="I52" t="s">
        <v>272</v>
      </c>
      <c r="J52" s="3">
        <v>1</v>
      </c>
      <c r="S52" s="6">
        <v>118</v>
      </c>
      <c r="T52" s="10" t="str">
        <f t="shared" si="6"/>
        <v>Log 5 @ 118</v>
      </c>
      <c r="Z52" s="6"/>
      <c r="AA52" s="6"/>
      <c r="AB52" s="6"/>
      <c r="AD52" s="6"/>
      <c r="AE52" s="6"/>
      <c r="AF52" s="6"/>
    </row>
    <row r="53" spans="8:32" x14ac:dyDescent="0.25">
      <c r="H53" s="6">
        <v>118</v>
      </c>
      <c r="I53">
        <v>118.5</v>
      </c>
      <c r="J53" s="3">
        <v>1</v>
      </c>
      <c r="S53" s="6">
        <v>121</v>
      </c>
      <c r="T53" s="10" t="str">
        <f t="shared" si="6"/>
        <v>Log 5 @ 121</v>
      </c>
      <c r="Z53" s="6"/>
      <c r="AA53" s="6"/>
      <c r="AB53" s="6"/>
      <c r="AD53" s="6"/>
      <c r="AE53" s="6"/>
      <c r="AF53" s="6"/>
    </row>
    <row r="54" spans="8:32" x14ac:dyDescent="0.25">
      <c r="H54" s="6">
        <v>121</v>
      </c>
      <c r="I54" t="s">
        <v>273</v>
      </c>
      <c r="J54" s="3">
        <v>1</v>
      </c>
      <c r="S54" s="6">
        <v>124</v>
      </c>
      <c r="T54" s="10" t="str">
        <f t="shared" si="6"/>
        <v>Log 5 @ 124</v>
      </c>
      <c r="AD54" s="6"/>
      <c r="AE54" s="6"/>
      <c r="AF54" s="6"/>
    </row>
    <row r="55" spans="8:32" x14ac:dyDescent="0.25">
      <c r="H55" s="6">
        <v>124</v>
      </c>
      <c r="I55" t="s">
        <v>274</v>
      </c>
      <c r="J55" s="3">
        <v>1</v>
      </c>
      <c r="S55" s="6">
        <v>125</v>
      </c>
      <c r="T55" s="10" t="str">
        <f t="shared" si="6"/>
        <v>Log 5 @ 125</v>
      </c>
      <c r="AD55" s="6"/>
      <c r="AE55" s="6"/>
      <c r="AF55" s="6"/>
    </row>
    <row r="56" spans="8:32" x14ac:dyDescent="0.25">
      <c r="H56" s="6">
        <v>125</v>
      </c>
      <c r="I56" t="s">
        <v>275</v>
      </c>
      <c r="J56" s="3">
        <v>1</v>
      </c>
      <c r="S56" s="6">
        <v>127</v>
      </c>
      <c r="T56" s="10" t="str">
        <f t="shared" si="6"/>
        <v>Log 5 @ 127</v>
      </c>
      <c r="AD56" s="6"/>
      <c r="AE56" s="6"/>
      <c r="AF56" s="6"/>
    </row>
    <row r="57" spans="8:32" x14ac:dyDescent="0.25">
      <c r="H57" s="6">
        <v>127</v>
      </c>
      <c r="I57" t="s">
        <v>276</v>
      </c>
      <c r="J57" s="3">
        <v>1</v>
      </c>
      <c r="S57" s="6">
        <v>128</v>
      </c>
      <c r="T57" s="10" t="str">
        <f t="shared" si="6"/>
        <v>Log 5 @ 128</v>
      </c>
      <c r="AD57" s="6"/>
      <c r="AE57" s="6"/>
      <c r="AF57" s="6"/>
    </row>
    <row r="58" spans="8:32" x14ac:dyDescent="0.25">
      <c r="H58" s="6">
        <v>128</v>
      </c>
      <c r="I58" t="s">
        <v>277</v>
      </c>
      <c r="J58" s="3">
        <v>1</v>
      </c>
      <c r="S58" s="6">
        <v>131</v>
      </c>
      <c r="T58" s="10" t="str">
        <f t="shared" si="6"/>
        <v>Log 5 @ 131</v>
      </c>
      <c r="AD58" s="6"/>
      <c r="AE58" s="6"/>
      <c r="AF58" s="6"/>
    </row>
    <row r="59" spans="8:32" x14ac:dyDescent="0.25">
      <c r="H59" s="6">
        <v>131</v>
      </c>
      <c r="I59" t="s">
        <v>90</v>
      </c>
      <c r="J59" s="3">
        <v>1</v>
      </c>
      <c r="S59" s="6">
        <v>133</v>
      </c>
      <c r="T59" s="10" t="str">
        <f t="shared" si="6"/>
        <v>Log 5 @ 133</v>
      </c>
      <c r="AD59" s="6"/>
      <c r="AE59" s="6"/>
      <c r="AF59" s="6"/>
    </row>
    <row r="60" spans="8:32" x14ac:dyDescent="0.25">
      <c r="H60" s="6">
        <v>133</v>
      </c>
      <c r="I60" t="s">
        <v>278</v>
      </c>
      <c r="J60" s="3">
        <v>1</v>
      </c>
      <c r="S60" s="6">
        <v>134.5</v>
      </c>
      <c r="T60" s="10" t="str">
        <f t="shared" si="6"/>
        <v>Log 5 @ 134.5</v>
      </c>
      <c r="AD60" s="6"/>
      <c r="AE60" s="6"/>
      <c r="AF60" s="6"/>
    </row>
    <row r="61" spans="8:32" x14ac:dyDescent="0.25">
      <c r="H61" s="6">
        <v>134.5</v>
      </c>
      <c r="I61" t="s">
        <v>279</v>
      </c>
      <c r="J61" s="3">
        <v>1</v>
      </c>
      <c r="S61" s="6">
        <v>134</v>
      </c>
      <c r="T61" s="10" t="str">
        <f t="shared" si="6"/>
        <v>Log 5 @ 134</v>
      </c>
      <c r="AD61" s="6"/>
      <c r="AE61" s="6"/>
      <c r="AF61" s="6"/>
    </row>
    <row r="62" spans="8:32" x14ac:dyDescent="0.25">
      <c r="H62" s="6">
        <v>134</v>
      </c>
      <c r="I62" t="s">
        <v>280</v>
      </c>
      <c r="J62" s="3">
        <v>1</v>
      </c>
      <c r="S62" s="6">
        <v>134.5</v>
      </c>
      <c r="T62" s="10" t="str">
        <f t="shared" si="6"/>
        <v>Log 5 @ 134.5</v>
      </c>
      <c r="AD62" s="6"/>
      <c r="AE62" s="6"/>
      <c r="AF62" s="6"/>
    </row>
    <row r="63" spans="8:32" x14ac:dyDescent="0.25">
      <c r="H63" s="6">
        <v>134.5</v>
      </c>
      <c r="I63" t="s">
        <v>281</v>
      </c>
      <c r="J63" s="3">
        <v>1</v>
      </c>
      <c r="S63" s="6">
        <v>137</v>
      </c>
      <c r="T63" s="10" t="str">
        <f t="shared" si="6"/>
        <v>Log 5 @ 137</v>
      </c>
      <c r="AD63" s="6"/>
      <c r="AE63" s="6"/>
      <c r="AF63" s="6"/>
    </row>
    <row r="64" spans="8:32" x14ac:dyDescent="0.25">
      <c r="H64" s="6">
        <v>137</v>
      </c>
      <c r="I64" t="s">
        <v>282</v>
      </c>
      <c r="J64" s="3">
        <v>1</v>
      </c>
      <c r="S64" s="6">
        <v>140</v>
      </c>
      <c r="T64" s="10" t="str">
        <f t="shared" si="6"/>
        <v>Log 5 @ 140</v>
      </c>
      <c r="AD64" s="6"/>
      <c r="AE64" s="6"/>
      <c r="AF64" s="6"/>
    </row>
    <row r="65" spans="8:32" x14ac:dyDescent="0.25">
      <c r="H65" s="6">
        <v>140</v>
      </c>
      <c r="I65" t="s">
        <v>283</v>
      </c>
      <c r="J65" s="3">
        <v>1</v>
      </c>
      <c r="S65" s="6">
        <v>143</v>
      </c>
      <c r="T65" s="10" t="str">
        <f t="shared" si="6"/>
        <v>Log 5 @ 143</v>
      </c>
      <c r="AD65" s="6"/>
      <c r="AE65" s="6"/>
      <c r="AF65" s="6"/>
    </row>
    <row r="66" spans="8:32" x14ac:dyDescent="0.25">
      <c r="H66" s="6">
        <v>143</v>
      </c>
      <c r="I66" t="s">
        <v>284</v>
      </c>
      <c r="J66" s="3">
        <v>1</v>
      </c>
      <c r="S66" s="6">
        <v>146</v>
      </c>
      <c r="T66" s="10" t="str">
        <f t="shared" ref="T66" si="7">$B$2&amp;" @ "&amp;S66</f>
        <v>Log 5 @ 146</v>
      </c>
      <c r="AD66" s="6"/>
      <c r="AE66" s="6"/>
      <c r="AF66" s="6"/>
    </row>
    <row r="67" spans="8:32" x14ac:dyDescent="0.25">
      <c r="H67" s="6">
        <v>146</v>
      </c>
      <c r="I67" t="s">
        <v>285</v>
      </c>
      <c r="J67" s="3">
        <v>1</v>
      </c>
      <c r="S67" s="6">
        <v>147.5</v>
      </c>
      <c r="T67" s="10" t="str">
        <f t="shared" ref="T67:T82" si="8">$B$2&amp;" @ "&amp;S67</f>
        <v>Log 5 @ 147.5</v>
      </c>
      <c r="AD67" s="6"/>
      <c r="AE67" s="6"/>
      <c r="AF67" s="6"/>
    </row>
    <row r="68" spans="8:32" x14ac:dyDescent="0.25">
      <c r="H68" s="6">
        <v>147.5</v>
      </c>
      <c r="I68" t="s">
        <v>286</v>
      </c>
      <c r="J68" s="3">
        <v>1</v>
      </c>
      <c r="S68" s="6">
        <v>149</v>
      </c>
      <c r="T68" s="10" t="str">
        <f t="shared" si="8"/>
        <v>Log 5 @ 149</v>
      </c>
      <c r="AD68" s="6"/>
      <c r="AE68" s="6"/>
      <c r="AF68" s="6"/>
    </row>
    <row r="69" spans="8:32" x14ac:dyDescent="0.25">
      <c r="H69" s="6">
        <v>149</v>
      </c>
      <c r="I69" t="s">
        <v>287</v>
      </c>
      <c r="J69" s="3">
        <v>1</v>
      </c>
      <c r="S69" s="6">
        <v>152</v>
      </c>
      <c r="T69" s="10" t="str">
        <f t="shared" si="8"/>
        <v>Log 5 @ 152</v>
      </c>
      <c r="AD69" s="6"/>
      <c r="AE69" s="6"/>
      <c r="AF69" s="6"/>
    </row>
    <row r="70" spans="8:32" x14ac:dyDescent="0.25">
      <c r="H70" s="6">
        <v>152</v>
      </c>
      <c r="I70" t="s">
        <v>288</v>
      </c>
      <c r="J70" s="3">
        <v>1</v>
      </c>
      <c r="S70" s="6">
        <v>155</v>
      </c>
      <c r="T70" s="10" t="str">
        <f t="shared" si="8"/>
        <v>Log 5 @ 155</v>
      </c>
      <c r="AD70" s="6"/>
      <c r="AE70" s="6"/>
      <c r="AF70" s="6"/>
    </row>
    <row r="71" spans="8:32" x14ac:dyDescent="0.25">
      <c r="H71" s="6">
        <v>155</v>
      </c>
      <c r="I71" t="s">
        <v>289</v>
      </c>
      <c r="J71" s="3">
        <v>1</v>
      </c>
      <c r="S71" s="6">
        <v>156</v>
      </c>
      <c r="T71" s="10" t="str">
        <f t="shared" si="8"/>
        <v>Log 5 @ 156</v>
      </c>
      <c r="AD71" s="6"/>
      <c r="AE71" s="6"/>
      <c r="AF71" s="6"/>
    </row>
    <row r="72" spans="8:32" x14ac:dyDescent="0.25">
      <c r="H72" s="6">
        <v>156</v>
      </c>
      <c r="I72" t="s">
        <v>290</v>
      </c>
      <c r="J72" s="3">
        <v>1</v>
      </c>
      <c r="S72" s="6">
        <v>157</v>
      </c>
      <c r="T72" s="10" t="str">
        <f t="shared" si="8"/>
        <v>Log 5 @ 157</v>
      </c>
      <c r="AD72" s="6"/>
      <c r="AE72" s="6"/>
      <c r="AF72" s="6"/>
    </row>
    <row r="73" spans="8:32" x14ac:dyDescent="0.25">
      <c r="H73" s="6">
        <v>157</v>
      </c>
      <c r="I73" t="s">
        <v>291</v>
      </c>
      <c r="J73" s="3">
        <v>1</v>
      </c>
      <c r="S73" s="6">
        <v>157.5</v>
      </c>
      <c r="T73" s="10" t="str">
        <f t="shared" si="8"/>
        <v>Log 5 @ 157.5</v>
      </c>
      <c r="AD73" s="6"/>
      <c r="AE73" s="6"/>
      <c r="AF73" s="6"/>
    </row>
    <row r="74" spans="8:32" x14ac:dyDescent="0.25">
      <c r="H74" s="6">
        <v>157.5</v>
      </c>
      <c r="I74" t="s">
        <v>292</v>
      </c>
      <c r="J74" s="3">
        <v>1</v>
      </c>
      <c r="S74" s="6">
        <v>158</v>
      </c>
      <c r="T74" s="10" t="str">
        <f t="shared" si="8"/>
        <v>Log 5 @ 158</v>
      </c>
      <c r="AD74" s="6"/>
      <c r="AE74" s="6"/>
      <c r="AF74" s="6"/>
    </row>
    <row r="75" spans="8:32" x14ac:dyDescent="0.25">
      <c r="H75" s="6">
        <v>158</v>
      </c>
      <c r="I75" t="s">
        <v>293</v>
      </c>
      <c r="J75" s="3">
        <v>1</v>
      </c>
      <c r="S75" s="6">
        <v>160.5</v>
      </c>
      <c r="T75" s="10" t="str">
        <f t="shared" si="8"/>
        <v>Log 5 @ 160.5</v>
      </c>
      <c r="AD75" s="6"/>
      <c r="AE75" s="6"/>
      <c r="AF75" s="6"/>
    </row>
    <row r="76" spans="8:32" x14ac:dyDescent="0.25">
      <c r="H76" s="6">
        <v>160.5</v>
      </c>
      <c r="I76" t="s">
        <v>294</v>
      </c>
      <c r="J76" s="3">
        <v>1</v>
      </c>
      <c r="S76" s="6">
        <v>163</v>
      </c>
      <c r="T76" s="10" t="str">
        <f t="shared" si="8"/>
        <v>Log 5 @ 163</v>
      </c>
      <c r="AD76" s="6"/>
      <c r="AE76" s="6"/>
      <c r="AF76" s="6"/>
    </row>
    <row r="77" spans="8:32" x14ac:dyDescent="0.25">
      <c r="H77" s="6">
        <v>163</v>
      </c>
      <c r="I77" t="s">
        <v>295</v>
      </c>
      <c r="J77" s="3">
        <v>1</v>
      </c>
      <c r="S77" s="6">
        <v>164</v>
      </c>
      <c r="T77" s="10" t="str">
        <f t="shared" si="8"/>
        <v>Log 5 @ 164</v>
      </c>
      <c r="AD77" s="6"/>
      <c r="AE77" s="6"/>
      <c r="AF77" s="6"/>
    </row>
    <row r="78" spans="8:32" x14ac:dyDescent="0.25">
      <c r="H78" s="6">
        <v>164</v>
      </c>
      <c r="I78" t="s">
        <v>296</v>
      </c>
      <c r="J78" s="3">
        <v>1</v>
      </c>
      <c r="S78" s="6">
        <v>165</v>
      </c>
      <c r="T78" s="10" t="str">
        <f t="shared" si="8"/>
        <v>Log 5 @ 165</v>
      </c>
      <c r="AD78" s="6"/>
      <c r="AE78" s="6"/>
      <c r="AF78" s="6"/>
    </row>
    <row r="79" spans="8:32" x14ac:dyDescent="0.25">
      <c r="H79" s="6">
        <v>165</v>
      </c>
      <c r="I79" t="s">
        <v>297</v>
      </c>
      <c r="J79" s="3">
        <v>1</v>
      </c>
      <c r="S79" s="6">
        <v>169</v>
      </c>
      <c r="T79" s="10" t="str">
        <f t="shared" si="8"/>
        <v>Log 5 @ 169</v>
      </c>
      <c r="AD79" s="6"/>
      <c r="AE79" s="6"/>
      <c r="AF79" s="6"/>
    </row>
    <row r="80" spans="8:32" x14ac:dyDescent="0.25">
      <c r="H80" s="6">
        <v>169</v>
      </c>
      <c r="I80" t="s">
        <v>298</v>
      </c>
      <c r="J80" s="3">
        <v>1</v>
      </c>
      <c r="S80" s="6">
        <v>170</v>
      </c>
      <c r="T80" s="10" t="str">
        <f t="shared" si="8"/>
        <v>Log 5 @ 170</v>
      </c>
      <c r="AD80" s="6"/>
      <c r="AE80" s="6"/>
      <c r="AF80" s="6"/>
    </row>
    <row r="81" spans="8:32" x14ac:dyDescent="0.25">
      <c r="H81" s="6">
        <v>170</v>
      </c>
      <c r="I81" t="s">
        <v>299</v>
      </c>
      <c r="J81" s="3">
        <v>1</v>
      </c>
      <c r="S81" s="6">
        <v>173</v>
      </c>
      <c r="T81" s="10" t="str">
        <f t="shared" si="8"/>
        <v>Log 5 @ 173</v>
      </c>
      <c r="AD81" s="6"/>
      <c r="AE81" s="6"/>
      <c r="AF81" s="6"/>
    </row>
    <row r="82" spans="8:32" x14ac:dyDescent="0.25">
      <c r="H82" s="6">
        <v>173</v>
      </c>
      <c r="I82" t="s">
        <v>300</v>
      </c>
      <c r="J82" s="3">
        <v>1</v>
      </c>
      <c r="S82" s="5">
        <v>175</v>
      </c>
      <c r="T82" s="10" t="str">
        <f t="shared" si="8"/>
        <v>Log 5 @ 175</v>
      </c>
      <c r="AD82" s="6"/>
      <c r="AE82" s="6"/>
      <c r="AF82" s="6"/>
    </row>
    <row r="83" spans="8:32" x14ac:dyDescent="0.25">
      <c r="H83" s="5">
        <v>175</v>
      </c>
      <c r="I83" t="s">
        <v>301</v>
      </c>
      <c r="J83" s="3">
        <v>1</v>
      </c>
      <c r="AD83" s="5"/>
      <c r="AE83" s="5"/>
      <c r="AF8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Log 1</vt:lpstr>
      <vt:lpstr>Log 2</vt:lpstr>
      <vt:lpstr>Log 3</vt:lpstr>
      <vt:lpstr>Log 4</vt:lpstr>
      <vt:lpstr>Log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Zachary Dickson</dc:creator>
  <cp:lastModifiedBy>W. Zachary Dickson</cp:lastModifiedBy>
  <dcterms:created xsi:type="dcterms:W3CDTF">2026-02-25T20:23:42Z</dcterms:created>
  <dcterms:modified xsi:type="dcterms:W3CDTF">2026-03-20T20:43:17Z</dcterms:modified>
</cp:coreProperties>
</file>